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0005" windowHeight="9945" activeTab="2"/>
  </bookViews>
  <sheets>
    <sheet name="г. Кызыл" sheetId="2" r:id="rId1"/>
    <sheet name="Чеди-Хольский" sheetId="3" r:id="rId2"/>
    <sheet name="Каа-Хемский" sheetId="4" r:id="rId3"/>
    <sheet name="Кызылский" sheetId="5" r:id="rId4"/>
    <sheet name="Пий-Хемский" sheetId="6" r:id="rId5"/>
    <sheet name="Тере-Хольский" sheetId="7" r:id="rId6"/>
    <sheet name="Тоджинский" sheetId="8" r:id="rId7"/>
    <sheet name="Тандинский" sheetId="9" r:id="rId8"/>
    <sheet name="Тес-Хемский" sheetId="10" r:id="rId9"/>
    <sheet name="Улуг-Хемский" sheetId="11" r:id="rId10"/>
    <sheet name="Чаа-Хольский" sheetId="12" r:id="rId11"/>
    <sheet name="Эрзинский" sheetId="13" r:id="rId12"/>
    <sheet name="Бай-Тайгинский" sheetId="14" r:id="rId13"/>
    <sheet name="Барун-Хемчикский" sheetId="15" r:id="rId14"/>
    <sheet name="Дзун-Хемчикский" sheetId="16" r:id="rId15"/>
    <sheet name="Монгун-Тайгинский" sheetId="17" r:id="rId16"/>
    <sheet name="Овюрский" sheetId="18" r:id="rId17"/>
    <sheet name="Сут-Хольский" sheetId="19" r:id="rId18"/>
    <sheet name="г. Ак-Довурак" sheetId="20" r:id="rId19"/>
  </sheets>
  <calcPr calcId="144525"/>
</workbook>
</file>

<file path=xl/calcChain.xml><?xml version="1.0" encoding="utf-8"?>
<calcChain xmlns="http://schemas.openxmlformats.org/spreadsheetml/2006/main">
  <c r="C33" i="3" l="1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9" i="3"/>
  <c r="D39" i="3"/>
  <c r="E39" i="3"/>
  <c r="D40" i="3"/>
  <c r="C33" i="16"/>
  <c r="D33" i="16"/>
  <c r="E33" i="16"/>
  <c r="C34" i="16"/>
  <c r="D34" i="16"/>
  <c r="E34" i="16"/>
  <c r="C35" i="16"/>
  <c r="D35" i="16"/>
  <c r="E35" i="16"/>
  <c r="C36" i="16"/>
  <c r="D36" i="16"/>
  <c r="E36" i="16"/>
  <c r="C37" i="16"/>
  <c r="D37" i="16"/>
  <c r="E37" i="16"/>
  <c r="C38" i="16"/>
  <c r="D38" i="16"/>
  <c r="E38" i="16"/>
  <c r="C39" i="16"/>
  <c r="D39" i="16"/>
  <c r="E39" i="16"/>
  <c r="C40" i="16"/>
  <c r="D40" i="16"/>
  <c r="E40" i="16"/>
  <c r="C33" i="14"/>
  <c r="D33" i="14"/>
  <c r="E33" i="14"/>
  <c r="C34" i="14"/>
  <c r="D34" i="14"/>
  <c r="E34" i="14"/>
  <c r="C35" i="14"/>
  <c r="D35" i="14"/>
  <c r="E35" i="14"/>
  <c r="C36" i="14"/>
  <c r="D36" i="14"/>
  <c r="E36" i="14"/>
  <c r="C37" i="14"/>
  <c r="D37" i="14"/>
  <c r="E37" i="14"/>
  <c r="C38" i="14"/>
  <c r="D38" i="14"/>
  <c r="E38" i="14"/>
  <c r="C39" i="14"/>
  <c r="D39" i="14"/>
  <c r="E39" i="14"/>
  <c r="C40" i="14"/>
  <c r="D40" i="14"/>
  <c r="E40" i="14"/>
  <c r="C33" i="13"/>
  <c r="D33" i="13"/>
  <c r="E33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C38" i="13"/>
  <c r="D38" i="13"/>
  <c r="E38" i="13"/>
  <c r="C39" i="13"/>
  <c r="D39" i="13"/>
  <c r="E39" i="13"/>
  <c r="C40" i="13"/>
  <c r="D40" i="13"/>
  <c r="E40" i="13"/>
  <c r="C33" i="10"/>
  <c r="D33" i="10"/>
  <c r="E33" i="10"/>
  <c r="C34" i="10"/>
  <c r="D34" i="10"/>
  <c r="E34" i="10"/>
  <c r="C35" i="10"/>
  <c r="D35" i="10"/>
  <c r="E35" i="10"/>
  <c r="C36" i="10"/>
  <c r="D36" i="10"/>
  <c r="E36" i="10"/>
  <c r="C37" i="10"/>
  <c r="D37" i="10"/>
  <c r="E37" i="10"/>
  <c r="C38" i="10"/>
  <c r="D38" i="10"/>
  <c r="E38" i="10"/>
  <c r="C39" i="10"/>
  <c r="D39" i="10"/>
  <c r="E39" i="10"/>
  <c r="C40" i="10"/>
  <c r="D40" i="10"/>
  <c r="E40" i="10"/>
  <c r="C33" i="9"/>
  <c r="D33" i="9"/>
  <c r="E33" i="9"/>
  <c r="C34" i="9"/>
  <c r="D34" i="9"/>
  <c r="E34" i="9"/>
  <c r="C35" i="9"/>
  <c r="D35" i="9"/>
  <c r="E35" i="9"/>
  <c r="C36" i="9"/>
  <c r="D36" i="9"/>
  <c r="E36" i="9"/>
  <c r="C37" i="9"/>
  <c r="D37" i="9"/>
  <c r="E37" i="9"/>
  <c r="C38" i="9"/>
  <c r="D38" i="9"/>
  <c r="E38" i="9"/>
  <c r="C39" i="9"/>
  <c r="D39" i="9"/>
  <c r="E39" i="9"/>
  <c r="C40" i="9"/>
  <c r="D40" i="9"/>
  <c r="E40" i="9"/>
  <c r="C40" i="7"/>
  <c r="E40" i="7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C40" i="12"/>
  <c r="D40" i="12"/>
  <c r="E40" i="12"/>
  <c r="E35" i="11" l="1"/>
  <c r="E36" i="11"/>
  <c r="E37" i="11"/>
  <c r="E38" i="11"/>
  <c r="E39" i="11"/>
  <c r="E40" i="11"/>
  <c r="D35" i="11"/>
  <c r="D36" i="11"/>
  <c r="D37" i="11"/>
  <c r="D38" i="11"/>
  <c r="D39" i="11"/>
  <c r="D40" i="11"/>
  <c r="C35" i="11"/>
  <c r="C36" i="11"/>
  <c r="C37" i="11"/>
  <c r="C38" i="11"/>
  <c r="C39" i="11"/>
  <c r="C40" i="11"/>
  <c r="E33" i="11"/>
  <c r="E34" i="11"/>
  <c r="D33" i="11"/>
  <c r="D34" i="11"/>
  <c r="C33" i="11"/>
  <c r="C34" i="11"/>
  <c r="E32" i="11" l="1"/>
  <c r="D32" i="11"/>
  <c r="C32" i="11"/>
  <c r="AG40" i="11"/>
  <c r="AH40" i="11"/>
  <c r="AI40" i="11"/>
  <c r="AD40" i="11"/>
  <c r="AE40" i="11"/>
  <c r="AF40" i="11"/>
  <c r="AA40" i="11"/>
  <c r="AB40" i="11"/>
  <c r="AC40" i="11"/>
  <c r="X40" i="11"/>
  <c r="Y40" i="11"/>
  <c r="Z40" i="11"/>
  <c r="U40" i="11"/>
  <c r="V40" i="11"/>
  <c r="W40" i="11"/>
  <c r="R40" i="11"/>
  <c r="S40" i="11"/>
  <c r="T40" i="11"/>
  <c r="O40" i="11"/>
  <c r="P40" i="11"/>
  <c r="Q40" i="11"/>
  <c r="L40" i="11"/>
  <c r="M40" i="11"/>
  <c r="N40" i="11"/>
  <c r="I40" i="11"/>
  <c r="J40" i="11"/>
  <c r="K40" i="11"/>
  <c r="F40" i="11"/>
  <c r="G40" i="11"/>
  <c r="H40" i="11"/>
  <c r="E32" i="12"/>
  <c r="D32" i="12"/>
  <c r="C32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E32" i="13"/>
  <c r="D32" i="13"/>
  <c r="C32" i="13"/>
  <c r="E32" i="14"/>
  <c r="E32" i="10"/>
  <c r="D32" i="10"/>
  <c r="C32" i="10"/>
  <c r="X40" i="10"/>
  <c r="Y40" i="10"/>
  <c r="Z40" i="10"/>
  <c r="U40" i="10"/>
  <c r="V40" i="10"/>
  <c r="W40" i="10"/>
  <c r="R40" i="10"/>
  <c r="S40" i="10"/>
  <c r="T40" i="10"/>
  <c r="O40" i="10"/>
  <c r="P40" i="10"/>
  <c r="Q40" i="10"/>
  <c r="L40" i="10"/>
  <c r="M40" i="10"/>
  <c r="N40" i="10"/>
  <c r="I40" i="10"/>
  <c r="J40" i="10"/>
  <c r="K40" i="10"/>
  <c r="F40" i="10"/>
  <c r="G40" i="10"/>
  <c r="H40" i="10"/>
  <c r="E32" i="6"/>
  <c r="D32" i="6"/>
  <c r="C32" i="6"/>
  <c r="X40" i="6"/>
  <c r="Y40" i="6"/>
  <c r="Z40" i="6"/>
  <c r="AA40" i="6"/>
  <c r="AB40" i="6"/>
  <c r="AC40" i="6"/>
  <c r="U40" i="6"/>
  <c r="V40" i="6"/>
  <c r="W40" i="6"/>
  <c r="R40" i="6"/>
  <c r="S40" i="6"/>
  <c r="T40" i="6"/>
  <c r="O40" i="6"/>
  <c r="P40" i="6"/>
  <c r="Q40" i="6"/>
  <c r="L40" i="6"/>
  <c r="M40" i="6"/>
  <c r="N40" i="6"/>
  <c r="F40" i="6"/>
  <c r="G40" i="6"/>
  <c r="H40" i="6"/>
  <c r="I40" i="6"/>
  <c r="J40" i="6"/>
  <c r="K40" i="6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E32" i="5"/>
  <c r="D32" i="5"/>
  <c r="C32" i="5"/>
  <c r="F40" i="5"/>
  <c r="G40" i="5"/>
  <c r="H40" i="5"/>
  <c r="AG40" i="5"/>
  <c r="AH40" i="5"/>
  <c r="AI40" i="5"/>
  <c r="AF40" i="5"/>
  <c r="AE40" i="5"/>
  <c r="AD40" i="5"/>
  <c r="AA40" i="5"/>
  <c r="AB40" i="5"/>
  <c r="AC40" i="5"/>
  <c r="X40" i="5"/>
  <c r="Y40" i="5"/>
  <c r="Z40" i="5"/>
  <c r="U40" i="5"/>
  <c r="V40" i="5"/>
  <c r="W40" i="5"/>
  <c r="R40" i="5"/>
  <c r="S40" i="5"/>
  <c r="T40" i="5"/>
  <c r="O40" i="5"/>
  <c r="P40" i="5"/>
  <c r="Q40" i="5"/>
  <c r="L40" i="5"/>
  <c r="M40" i="5"/>
  <c r="N40" i="5"/>
  <c r="I40" i="5"/>
  <c r="J40" i="5"/>
  <c r="K40" i="5"/>
  <c r="E32" i="4"/>
  <c r="D32" i="4"/>
  <c r="C32" i="4"/>
  <c r="AL40" i="4"/>
  <c r="AJ40" i="4"/>
  <c r="AG40" i="4"/>
  <c r="AH40" i="4"/>
  <c r="AI40" i="4"/>
  <c r="AA40" i="4"/>
  <c r="AB40" i="4"/>
  <c r="AC40" i="4"/>
  <c r="AE40" i="4"/>
  <c r="X40" i="4"/>
  <c r="Y40" i="4"/>
  <c r="Z40" i="4"/>
  <c r="U40" i="4"/>
  <c r="V40" i="4"/>
  <c r="W40" i="4"/>
  <c r="R40" i="4"/>
  <c r="S40" i="4"/>
  <c r="T40" i="4"/>
  <c r="O40" i="4"/>
  <c r="P40" i="4"/>
  <c r="Q40" i="4"/>
  <c r="L40" i="4"/>
  <c r="M40" i="4"/>
  <c r="N40" i="4"/>
  <c r="K40" i="4"/>
  <c r="I40" i="4"/>
  <c r="E32" i="9"/>
  <c r="D32" i="9"/>
  <c r="C32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H40" i="9" l="1"/>
  <c r="F40" i="9"/>
  <c r="H40" i="7"/>
  <c r="F40" i="7"/>
  <c r="E39" i="8"/>
  <c r="E37" i="8"/>
  <c r="E36" i="8"/>
  <c r="E34" i="8"/>
  <c r="E33" i="8"/>
  <c r="E32" i="8"/>
  <c r="D39" i="8"/>
  <c r="D37" i="8"/>
  <c r="D36" i="8"/>
  <c r="D35" i="8"/>
  <c r="D34" i="8"/>
  <c r="D33" i="8"/>
  <c r="D32" i="8"/>
  <c r="C39" i="8"/>
  <c r="C37" i="8"/>
  <c r="C36" i="8"/>
  <c r="C35" i="8"/>
  <c r="C34" i="8"/>
  <c r="C33" i="8"/>
  <c r="C32" i="8"/>
  <c r="N40" i="8"/>
  <c r="L40" i="8"/>
  <c r="O40" i="8"/>
  <c r="P40" i="8"/>
  <c r="Q40" i="8"/>
  <c r="D32" i="14"/>
  <c r="E32" i="3"/>
  <c r="D32" i="3"/>
  <c r="C32" i="3"/>
  <c r="F40" i="3"/>
  <c r="G40" i="3"/>
  <c r="H40" i="3"/>
  <c r="I40" i="3"/>
  <c r="J40" i="3"/>
  <c r="K40" i="3"/>
  <c r="L40" i="3"/>
  <c r="M40" i="3"/>
  <c r="N40" i="3"/>
  <c r="O40" i="3"/>
  <c r="C40" i="3" s="1"/>
  <c r="P40" i="3"/>
  <c r="Q40" i="3"/>
  <c r="E40" i="3" s="1"/>
  <c r="R40" i="3"/>
  <c r="S40" i="3"/>
  <c r="T40" i="3"/>
  <c r="E32" i="16"/>
  <c r="D32" i="16"/>
  <c r="C32" i="16"/>
  <c r="AJ40" i="16"/>
  <c r="AK40" i="16"/>
  <c r="AL40" i="16"/>
  <c r="AM40" i="16"/>
  <c r="AN40" i="16"/>
  <c r="AO40" i="16"/>
  <c r="AG40" i="16"/>
  <c r="AH40" i="16"/>
  <c r="AI40" i="16"/>
  <c r="AD40" i="16"/>
  <c r="AE40" i="16"/>
  <c r="AF40" i="16"/>
  <c r="AA40" i="16"/>
  <c r="AB40" i="16"/>
  <c r="AC40" i="16"/>
  <c r="X40" i="16"/>
  <c r="Y40" i="16"/>
  <c r="Z40" i="16"/>
  <c r="U40" i="16"/>
  <c r="V40" i="16"/>
  <c r="W40" i="16"/>
  <c r="R40" i="16"/>
  <c r="S40" i="16"/>
  <c r="T40" i="16"/>
  <c r="O40" i="16"/>
  <c r="P40" i="16"/>
  <c r="Q40" i="16"/>
  <c r="L40" i="16"/>
  <c r="M40" i="16"/>
  <c r="N40" i="16"/>
  <c r="I40" i="16"/>
  <c r="J40" i="16"/>
  <c r="K40" i="16"/>
  <c r="F40" i="16"/>
  <c r="G40" i="16"/>
  <c r="H40" i="16"/>
  <c r="E37" i="17"/>
  <c r="D37" i="17"/>
  <c r="C37" i="17"/>
  <c r="E36" i="17"/>
  <c r="D36" i="17"/>
  <c r="C36" i="17"/>
  <c r="E34" i="17"/>
  <c r="D34" i="17"/>
  <c r="C34" i="17"/>
  <c r="E33" i="17"/>
  <c r="D33" i="17"/>
  <c r="C33" i="17"/>
  <c r="D40" i="17" l="1"/>
  <c r="D40" i="8"/>
  <c r="E40" i="8"/>
  <c r="C40" i="8"/>
  <c r="E32" i="17"/>
  <c r="E40" i="17" s="1"/>
  <c r="D32" i="17"/>
  <c r="C32" i="17"/>
  <c r="C40" i="17" s="1"/>
  <c r="F40" i="17" l="1"/>
  <c r="G40" i="17"/>
  <c r="H40" i="17"/>
  <c r="I40" i="17"/>
  <c r="J40" i="17"/>
  <c r="K40" i="17"/>
  <c r="E39" i="18"/>
  <c r="D39" i="18"/>
  <c r="C39" i="18" l="1"/>
  <c r="E37" i="18"/>
  <c r="D37" i="18"/>
  <c r="C37" i="18"/>
  <c r="E36" i="18"/>
  <c r="D36" i="18"/>
  <c r="C36" i="18"/>
  <c r="E34" i="18"/>
  <c r="D34" i="18"/>
  <c r="C34" i="18"/>
  <c r="E33" i="18"/>
  <c r="D33" i="18"/>
  <c r="C33" i="18"/>
  <c r="E32" i="18"/>
  <c r="D32" i="18"/>
  <c r="D40" i="18" s="1"/>
  <c r="C32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E39" i="19"/>
  <c r="E37" i="19"/>
  <c r="E36" i="19"/>
  <c r="E34" i="19"/>
  <c r="E33" i="19"/>
  <c r="E32" i="19"/>
  <c r="D39" i="19"/>
  <c r="D37" i="19"/>
  <c r="D36" i="19"/>
  <c r="D34" i="19"/>
  <c r="D33" i="19"/>
  <c r="D32" i="19"/>
  <c r="D40" i="19" s="1"/>
  <c r="C39" i="19"/>
  <c r="C37" i="19"/>
  <c r="C36" i="19"/>
  <c r="C34" i="19"/>
  <c r="C33" i="19"/>
  <c r="C40" i="19" s="1"/>
  <c r="C32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C40" i="20"/>
  <c r="D40" i="20"/>
  <c r="E40" i="20"/>
  <c r="E39" i="15"/>
  <c r="E37" i="15"/>
  <c r="E36" i="15"/>
  <c r="E34" i="15"/>
  <c r="E33" i="15"/>
  <c r="E32" i="15"/>
  <c r="D39" i="15"/>
  <c r="D37" i="15"/>
  <c r="D36" i="15"/>
  <c r="D34" i="15"/>
  <c r="D33" i="15"/>
  <c r="D32" i="15"/>
  <c r="D40" i="15" s="1"/>
  <c r="C39" i="15"/>
  <c r="C37" i="15"/>
  <c r="C36" i="15"/>
  <c r="C34" i="15"/>
  <c r="C33" i="15"/>
  <c r="C40" i="15" s="1"/>
  <c r="C32" i="15"/>
  <c r="L40" i="15"/>
  <c r="M40" i="15"/>
  <c r="N40" i="15"/>
  <c r="AD40" i="15"/>
  <c r="AE40" i="15"/>
  <c r="AF40" i="15"/>
  <c r="AA40" i="15"/>
  <c r="AB40" i="15"/>
  <c r="AC40" i="15"/>
  <c r="X40" i="15"/>
  <c r="Y40" i="15"/>
  <c r="Z40" i="15"/>
  <c r="U40" i="15"/>
  <c r="V40" i="15"/>
  <c r="W40" i="15"/>
  <c r="R40" i="15"/>
  <c r="S40" i="15"/>
  <c r="T40" i="15"/>
  <c r="O40" i="15"/>
  <c r="P40" i="15"/>
  <c r="Q40" i="15"/>
  <c r="E40" i="15" l="1"/>
  <c r="C40" i="18"/>
  <c r="E40" i="18"/>
  <c r="E40" i="19"/>
  <c r="C32" i="14"/>
</calcChain>
</file>

<file path=xl/sharedStrings.xml><?xml version="1.0" encoding="utf-8"?>
<sst xmlns="http://schemas.openxmlformats.org/spreadsheetml/2006/main" count="2062" uniqueCount="256">
  <si>
    <t>                              ОТЧЕТНОСТЬ ФЕДЕРАЛЬНОЙ НАЛОГОВОЙ СЛУЖБЫ</t>
  </si>
  <si>
    <t>                             </t>
  </si>
  <si>
    <t>                                                                ОТЧЕТ</t>
  </si>
  <si>
    <t>                                                     по итогам 2016 года</t>
  </si>
  <si>
    <t>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</si>
  <si>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от 30.11.2016  № ММВ-7-1/647@</t>
  </si>
  <si>
    <t>                                                                                 Годовая</t>
  </si>
  <si>
    <t>Муниципальное образование</t>
  </si>
  <si>
    <t>Наименование показателей</t>
  </si>
  <si>
    <t>Код строки</t>
  </si>
  <si>
    <t>значение показателя</t>
  </si>
  <si>
    <t>А</t>
  </si>
  <si>
    <t>Б</t>
  </si>
  <si>
    <t>Код ОКТМО</t>
  </si>
  <si>
    <t>101</t>
  </si>
  <si>
    <t>Код СОНО</t>
  </si>
  <si>
    <t>102</t>
  </si>
  <si>
    <t>Наименование муниципального образования</t>
  </si>
  <si>
    <t>108</t>
  </si>
  <si>
    <t>Значения показателей</t>
  </si>
  <si>
    <t>Всего</t>
  </si>
  <si>
    <t>в том числе:</t>
  </si>
  <si>
    <t>организации</t>
  </si>
  <si>
    <t>индивидуальные предприниматели</t>
  </si>
  <si>
    <t>1</t>
  </si>
  <si>
    <t>2</t>
  </si>
  <si>
    <t>3</t>
  </si>
  <si>
    <t>010</t>
  </si>
  <si>
    <t>020</t>
  </si>
  <si>
    <t>030</t>
  </si>
  <si>
    <t>040</t>
  </si>
  <si>
    <t>Контрольная сумма</t>
  </si>
  <si>
    <t>050</t>
  </si>
  <si>
    <t>Городской округ (город Кызыл)</t>
  </si>
  <si>
    <t>1719</t>
  </si>
  <si>
    <t>93701000</t>
  </si>
  <si>
    <t>код ОКТМО 93701000</t>
  </si>
  <si>
    <t>с. Элегест (93657425)</t>
  </si>
  <si>
    <t>с. Чал-Кежиг (93657422)</t>
  </si>
  <si>
    <t>с. Хольчук (93657421)</t>
  </si>
  <si>
    <t>с. Ак-Тал (93657420)</t>
  </si>
  <si>
    <t>с. Сайлыг (93657410)</t>
  </si>
  <si>
    <t>с. Хову-Аксы (93657405)</t>
  </si>
  <si>
    <t>Чеди-Хольский р-н (93657000)</t>
  </si>
  <si>
    <t>Чеди-Хольский район с административным центром в селе Хову-Аксы</t>
  </si>
  <si>
    <t>93657000</t>
  </si>
  <si>
    <t>код ОКТМО 93657000</t>
  </si>
  <si>
    <t>с. Усть-Бурен (93620430)</t>
  </si>
  <si>
    <t>с. Суг-Бажи (93620427)</t>
  </si>
  <si>
    <t>с. Сизим (93620425)</t>
  </si>
  <si>
    <t>с. Сарыг-Сеп (93620420)</t>
  </si>
  <si>
    <t>с. Кундустуг (93620415)</t>
  </si>
  <si>
    <t>с. Кок-Хаак (93620413)</t>
  </si>
  <si>
    <t>с. Ильинка (93620410)</t>
  </si>
  <si>
    <t>с. Дерзиг-Аксы (93620409)</t>
  </si>
  <si>
    <t>с. Бурен-Хем (93620407)</t>
  </si>
  <si>
    <t>с. Бурен-Бай-Хаак (93620405)</t>
  </si>
  <si>
    <t>с. Бояровка (93620403)</t>
  </si>
  <si>
    <t>Каа-Хемский р-н (93620000)</t>
  </si>
  <si>
    <t>Каа-Хемский район с административным центром в селе Сарыг-Сеп</t>
  </si>
  <si>
    <t>1720</t>
  </si>
  <si>
    <t>93620000</t>
  </si>
  <si>
    <t>код ОКТМО 93620000</t>
  </si>
  <si>
    <t>с. Ээрбек (93622456)</t>
  </si>
  <si>
    <t>с. Шамбалыг (93622448)</t>
  </si>
  <si>
    <t>с. Черби (93622445)</t>
  </si>
  <si>
    <t>с. Целинное (93622442)</t>
  </si>
  <si>
    <t>с. Усть-Элегест (93622437)</t>
  </si>
  <si>
    <t>с. Терлиг-Хая (93622434)</t>
  </si>
  <si>
    <t>с. Сукпак (93622430)</t>
  </si>
  <si>
    <t>с. Кара-Хаак (93622418)</t>
  </si>
  <si>
    <t>с. Баян-Кол (93622405)</t>
  </si>
  <si>
    <t>пгт. Каа-Хем (93622151)</t>
  </si>
  <si>
    <t>Кызылский р-н (93622000)</t>
  </si>
  <si>
    <t>Кызылский район с административным центром в поселке городского типа Каа-Хем</t>
  </si>
  <si>
    <t>93622000</t>
  </si>
  <si>
    <t>код ОКТМО 93622000</t>
  </si>
  <si>
    <t>с. Хадын (93635437)</t>
  </si>
  <si>
    <t>с. Уюк (93635433)</t>
  </si>
  <si>
    <t>с. Тарлаг (93635428)</t>
  </si>
  <si>
    <t>с. Суш (93635426)</t>
  </si>
  <si>
    <t>с. Сесерлиг (93635425)</t>
  </si>
  <si>
    <t>с. Хут (93635422)</t>
  </si>
  <si>
    <t>с. Аржаан (93635411)</t>
  </si>
  <si>
    <t>г. Туран (93635101)</t>
  </si>
  <si>
    <t>Пий-Хемский р-н (93635000)</t>
  </si>
  <si>
    <t>Пий-Хемский район с административным центром в городе Туран</t>
  </si>
  <si>
    <t>93635000</t>
  </si>
  <si>
    <t>код ОКТМО 93635000</t>
  </si>
  <si>
    <t>с. Кунгуртуг (93643425)</t>
  </si>
  <si>
    <t>Тере-Хольский р-н (93643000)</t>
  </si>
  <si>
    <t>Тере-Хольский район с административным центром в селе Кунгуртуг</t>
  </si>
  <si>
    <t>93643000</t>
  </si>
  <si>
    <t>код ОКТМО 93643000</t>
  </si>
  <si>
    <t>с. Ырбан (93650460)</t>
  </si>
  <si>
    <t>с. Чазылары (93650452)</t>
  </si>
  <si>
    <t>с. Тоора-Хем (93650444)</t>
  </si>
  <si>
    <t>с. Сыстыг-Хем (93650433)</t>
  </si>
  <si>
    <t>с. Ий (93650422)</t>
  </si>
  <si>
    <t>с. Адыр-Кежиг (93650411)</t>
  </si>
  <si>
    <t>Тоджинский р-н (93650000)</t>
  </si>
  <si>
    <t>Тоджинский район с административным центром в селе Тоора-Хем</t>
  </si>
  <si>
    <t>93650000</t>
  </si>
  <si>
    <t>код ОКТМО 93650000</t>
  </si>
  <si>
    <t>с. Успенка (93640470)</t>
  </si>
  <si>
    <t>с. Межегей (93640466)</t>
  </si>
  <si>
    <t>с. Кызыл-Арыг (93640460)</t>
  </si>
  <si>
    <t>с. Кочетово (93640455)</t>
  </si>
  <si>
    <t>с. Дурген (93640444)</t>
  </si>
  <si>
    <t>с. Балгазын (93640433)</t>
  </si>
  <si>
    <t>с. Бай-Хаак (93640422)</t>
  </si>
  <si>
    <t>с. Владимировка (93640411)</t>
  </si>
  <si>
    <t>Тандинский р-н (93640000)</t>
  </si>
  <si>
    <t>Тандинский район с административным центром в селе Бай-Хаак</t>
  </si>
  <si>
    <t>1721</t>
  </si>
  <si>
    <t>93640000</t>
  </si>
  <si>
    <t>код ОКТМО 93640000</t>
  </si>
  <si>
    <t>с. Шуурмак (93645455)</t>
  </si>
  <si>
    <t>с. Бельдир-Арыг (93645444)</t>
  </si>
  <si>
    <t>с. Холь-Оожу (93645435)</t>
  </si>
  <si>
    <t>с. О-Шынаа (93645428)</t>
  </si>
  <si>
    <t>с. Ак-Эрик (93645422)</t>
  </si>
  <si>
    <t>с. Берт-Даг (93645411)</t>
  </si>
  <si>
    <t>Тес-Хемский р-н (93645000)</t>
  </si>
  <si>
    <t>Тес-Хемский район с административным центром в селе Самагалтай</t>
  </si>
  <si>
    <t>93645000</t>
  </si>
  <si>
    <t>код ОКТМО 93645000</t>
  </si>
  <si>
    <t>с. Эйлиг-Хем (93654455)</t>
  </si>
  <si>
    <t>с. Чодураа (93654445)</t>
  </si>
  <si>
    <t>с. Торгалыг (93654435)</t>
  </si>
  <si>
    <t>с. Арыг-Бажы (93654425)</t>
  </si>
  <si>
    <t>с. Хайыракан (93654420)</t>
  </si>
  <si>
    <t>с. Ийи-Тал (93654416)</t>
  </si>
  <si>
    <t>с. Иштии-Хем (93654414)</t>
  </si>
  <si>
    <t>с. Арыскан (93654412)</t>
  </si>
  <si>
    <t>с. Арыг-Узуу (93654410)</t>
  </si>
  <si>
    <t>г. Шагонар (93654101)</t>
  </si>
  <si>
    <t>Улуг-Хемский р-н (93654000)</t>
  </si>
  <si>
    <t>Улуг-Хемский район с административным центром в городе Шагонаре</t>
  </si>
  <si>
    <t>93654000</t>
  </si>
  <si>
    <t>код ОКТМО 93654000</t>
  </si>
  <si>
    <t>с. Шанчы (93656445)</t>
  </si>
  <si>
    <t>с. Чаа-Холь (93656440)</t>
  </si>
  <si>
    <t>с. Булун-Терек (93656425)</t>
  </si>
  <si>
    <t>с. Ак-Дуруг (93656405)</t>
  </si>
  <si>
    <t>Чаа-Хольский р-н (93656000)</t>
  </si>
  <si>
    <t>Чаа-Хольский район с административным центром в селе Чаа-Холь</t>
  </si>
  <si>
    <t>93656000</t>
  </si>
  <si>
    <t>код ОКТМО 93656000</t>
  </si>
  <si>
    <t>с. Эрзин (93658455)</t>
  </si>
  <si>
    <t>с. Сарыг-Булун (93658444)</t>
  </si>
  <si>
    <t>с. Нарын (93658433)</t>
  </si>
  <si>
    <t>с. Морен (93658422)</t>
  </si>
  <si>
    <t>с. Качык (93658418)</t>
  </si>
  <si>
    <t>с. Бай-Даг (93658411)</t>
  </si>
  <si>
    <t>Эрзинский р-н (93658000)</t>
  </si>
  <si>
    <t>Эрзинский район с административным центром в селе Эрзин</t>
  </si>
  <si>
    <t>93658000</t>
  </si>
  <si>
    <t>код ОКТМО 93658000</t>
  </si>
  <si>
    <t>с. Ээр-Хавак (93605457)</t>
  </si>
  <si>
    <t>с. Шуй (93605455)</t>
  </si>
  <si>
    <t>с. Хемчик (93605450)</t>
  </si>
  <si>
    <t>с. Тээли (93605444)</t>
  </si>
  <si>
    <t>с. Кызыл-Даг (93605433)</t>
  </si>
  <si>
    <t>с. Кара-Холь (93605422)</t>
  </si>
  <si>
    <t>с. Бай-Тал (93605411)</t>
  </si>
  <si>
    <t>Бай-Тайгинский р-н (93605000)</t>
  </si>
  <si>
    <t>Бай-Тайгинский район с административным центром в селе Тээли</t>
  </si>
  <si>
    <t>1722</t>
  </si>
  <si>
    <t>93605000</t>
  </si>
  <si>
    <t>код ОКТМО 93605000</t>
  </si>
  <si>
    <t>с. Кызыл-Мажалык (93610430)</t>
  </si>
  <si>
    <t>с. Эрги-Барлык (93610425)</t>
  </si>
  <si>
    <t>с. Шекпээр (93610420)</t>
  </si>
  <si>
    <t>с. Хонделен (93610415)</t>
  </si>
  <si>
    <t>с. Бижиктиг-Хая (93610414)</t>
  </si>
  <si>
    <t>с. Барлык (93610413)</t>
  </si>
  <si>
    <t>с. Аянгаты (93610412)</t>
  </si>
  <si>
    <t>с. Аксы-Барлык (93610410)</t>
  </si>
  <si>
    <t>с. Дон-Терезин (93610405)</t>
  </si>
  <si>
    <t>Барун-Хемчикский р-н (93610000)</t>
  </si>
  <si>
    <t>Барун-Хемчикский район с административным центром в селе Кызыл-Мажалык</t>
  </si>
  <si>
    <t>93610000</t>
  </si>
  <si>
    <t>код ОКТМО 93610000</t>
  </si>
  <si>
    <t>с. Элдиг-Хем (93615455)</t>
  </si>
  <si>
    <t>с. Шеми (93615452)</t>
  </si>
  <si>
    <t>с. Чыргакы (93615450)</t>
  </si>
  <si>
    <t>с. Чыраа-Бажы (93615448)</t>
  </si>
  <si>
    <t>с. Бажын-Алаак (93615445)</t>
  </si>
  <si>
    <t>с. Хорум-Даг (93615440)</t>
  </si>
  <si>
    <t>с. Хондергей (93615438)</t>
  </si>
  <si>
    <t>с. Хайыракан (93615435)</t>
  </si>
  <si>
    <t>с. Теве-Хая (93615430)</t>
  </si>
  <si>
    <t>с. Ийме (93615410)</t>
  </si>
  <si>
    <t>с. Баян-Тала (93615405)</t>
  </si>
  <si>
    <t>г. Чадан (93615101)</t>
  </si>
  <si>
    <t>Дзун-Хемчикский р-н (93615000)</t>
  </si>
  <si>
    <t>Дзун-Хемчикский район с административным центром в городе Чадаане</t>
  </si>
  <si>
    <t>93615000</t>
  </si>
  <si>
    <t>код ОКТМО 93615000</t>
  </si>
  <si>
    <t>с. Моген-Бурен (93625422)</t>
  </si>
  <si>
    <t>с. Мугур-Аксы (93625411)</t>
  </si>
  <si>
    <t>Монгун-Тайгинский р-н (93625000)</t>
  </si>
  <si>
    <t>Монгун-Тайгинский район с административным центром в селе Мугур-Аксы</t>
  </si>
  <si>
    <t>93625000</t>
  </si>
  <si>
    <t>код ОКТМО 93625000</t>
  </si>
  <si>
    <t>с. Чаа-Суур (93630450)</t>
  </si>
  <si>
    <t>с. Хандагайты (93630444)</t>
  </si>
  <si>
    <t>с. Дус-Даг (93630433)</t>
  </si>
  <si>
    <t>с. Солчур (93630422)</t>
  </si>
  <si>
    <t>с. Ак-Чыраа (93630413)</t>
  </si>
  <si>
    <t>с. Саглы (93630411)</t>
  </si>
  <si>
    <t>Овюрский р-н (93630000)</t>
  </si>
  <si>
    <t>Овюрский район с административным центром в селе Хандагайты</t>
  </si>
  <si>
    <t>93630000</t>
  </si>
  <si>
    <t>код ОКТМО 93630000</t>
  </si>
  <si>
    <t>с. Суг-Аксы (93638427)</t>
  </si>
  <si>
    <t>с. Кызыл-Тайга (93638421)</t>
  </si>
  <si>
    <t>с. Кара-Чыраа (93638419)</t>
  </si>
  <si>
    <t>с. Ишкин (93638417)</t>
  </si>
  <si>
    <t>с. Бора-Тайга (93638407)</t>
  </si>
  <si>
    <t>с. Алдан-Маадыр (93638404)</t>
  </si>
  <si>
    <t>с. Ак-Даш (93638402)</t>
  </si>
  <si>
    <t>Сут-Хольский р-н (93638000)</t>
  </si>
  <si>
    <t>Сут-Хольский район с административным центром в селе Суг-Аксы</t>
  </si>
  <si>
    <t>93638000</t>
  </si>
  <si>
    <t>код ОКТМО 93638000</t>
  </si>
  <si>
    <t>Городской округ (город Ак-Довурак)</t>
  </si>
  <si>
    <t>93703000</t>
  </si>
  <si>
    <t>код ОКТМО 93703000</t>
  </si>
  <si>
    <t>              ПО ЕДИНОМУ СЕЛЬСКОХОЗЯЙСТВЕННОМУ НАЛОГУ</t>
  </si>
  <si>
    <t>                                                                                Форма № 5-ЕСХН</t>
  </si>
  <si>
    <t>Всего (гр.2+гр.3)</t>
  </si>
  <si>
    <t>в том числе</t>
  </si>
  <si>
    <t>индивидуальные предприниматели и крестьянские (фермерские) хозяйства</t>
  </si>
  <si>
    <t>Сумма доходов (тыс.руб.)</t>
  </si>
  <si>
    <t>Сумма расходов (тыс.руб.)</t>
  </si>
  <si>
    <t>Налоговая база (тыс.руб.)</t>
  </si>
  <si>
    <t>Сумма убытка, полученного в предыдущем (предыдущих) налоговом (налоговых) периоде (периодах), уменьшающая налоговую базу за налоговый период (тыс.руб.)</t>
  </si>
  <si>
    <t>Сумма исчисленного единого сельскохозяйственного налога (тыс.руб.)</t>
  </si>
  <si>
    <t>Количество налогоплательщиков, представивших налоговые декларации по единому сельскохозяйственному налогу (ед./чел.)</t>
  </si>
  <si>
    <t>060</t>
  </si>
  <si>
    <t>Количество налогоплательщиков, представивших нулевую отчетность (ед./чел.)</t>
  </si>
  <si>
    <t>070</t>
  </si>
  <si>
    <t>080</t>
  </si>
  <si>
    <t xml:space="preserve">           О НАЛОГОВОЙ БАЗЕ И СТРУКТУРЕ НАЧИСЛЕНИЙ </t>
  </si>
  <si>
    <t xml:space="preserve">           О НАЛОГОВОЙ БАЗЕ И СТРУКТУРЕ НАЧИСЛЕНИЙ  </t>
  </si>
  <si>
    <t>             ПО ЕДИНОМУ СЕЛЬСКОХОЗЯЙСТВЕННОМУ НАЛОГУ</t>
  </si>
  <si>
    <t>            ПО ЕДИНОМУ СЕЛЬСКОХОЗЯЙСТВЕННОМУ НАЛОГУ</t>
  </si>
  <si>
    <t>           ПО ЕДИНОМУ СЕЛЬСКОХОЗЯЙСТВЕННОМУ НАЛОГУ</t>
  </si>
  <si>
    <t>           О НАЛОГОВОЙ БАЗЕ И СТРУКТУРЕ НАЧИСЛЕНИЙ</t>
  </si>
  <si>
    <t>              ПО ЕДИНОМУ СЕЛЬСКОХОЯЙСТВЕННОМУ НАЛОГУ</t>
  </si>
  <si>
    <t>              ПО ЕДИНОМУ СЕЛЬСКОХОЗЯЙСТВЕННОМУ НАЛОГУ</t>
  </si>
  <si>
    <t>Раздел I. Отчет о налоговой базе и структуре начислений</t>
  </si>
  <si>
    <t>                по единому сельскохозяйственному налогу</t>
  </si>
  <si>
    <t>с. Самагалтай (93645433)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</si>
</sst>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7" borderId="2" applyNumberFormat="0" applyAlignment="0" applyProtection="0"/>
    <xf numFmtId="0" fontId="6" fillId="2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8" borderId="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left" wrapText="1" indent="2"/>
    </xf>
    <xf numFmtId="49" fontId="1" fillId="0" borderId="14" xfId="0" applyNumberFormat="1" applyFont="1" applyBorder="1" applyAlignment="1">
      <alignment horizontal="left" wrapText="1"/>
    </xf>
    <xf numFmtId="3" fontId="1" fillId="0" borderId="11" xfId="0" applyNumberFormat="1" applyFont="1" applyBorder="1" applyAlignment="1">
      <alignment horizontal="right" wrapText="1"/>
    </xf>
    <xf numFmtId="0" fontId="0" fillId="0" borderId="17" xfId="0" applyBorder="1" applyAlignment="1">
      <alignment horizontal="left"/>
    </xf>
    <xf numFmtId="0" fontId="0" fillId="0" borderId="17" xfId="0" applyBorder="1"/>
    <xf numFmtId="0" fontId="1" fillId="0" borderId="14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 indent="2"/>
    </xf>
    <xf numFmtId="49" fontId="1" fillId="0" borderId="11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7" xfId="0" applyBorder="1" applyAlignment="1">
      <alignment horizontal="right"/>
    </xf>
    <xf numFmtId="3" fontId="1" fillId="0" borderId="16" xfId="0" applyNumberFormat="1" applyFont="1" applyBorder="1" applyAlignment="1">
      <alignment horizontal="right" wrapText="1"/>
    </xf>
    <xf numFmtId="3" fontId="1" fillId="0" borderId="13" xfId="0" applyNumberFormat="1" applyFont="1" applyBorder="1" applyAlignment="1">
      <alignment horizontal="right" wrapText="1"/>
    </xf>
    <xf numFmtId="3" fontId="0" fillId="0" borderId="17" xfId="0" applyNumberFormat="1" applyBorder="1" applyAlignment="1">
      <alignment horizontal="right"/>
    </xf>
    <xf numFmtId="3" fontId="0" fillId="0" borderId="0" xfId="0" applyNumberFormat="1"/>
    <xf numFmtId="3" fontId="0" fillId="0" borderId="17" xfId="0" applyNumberFormat="1" applyBorder="1"/>
    <xf numFmtId="3" fontId="1" fillId="0" borderId="12" xfId="0" applyNumberFormat="1" applyFont="1" applyFill="1" applyBorder="1" applyAlignment="1">
      <alignment horizontal="right" wrapText="1"/>
    </xf>
    <xf numFmtId="3" fontId="1" fillId="0" borderId="18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1" fillId="0" borderId="10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0" fillId="0" borderId="17" xfId="0" applyBorder="1" applyAlignment="1"/>
    <xf numFmtId="0" fontId="0" fillId="0" borderId="0" xfId="0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8" workbookViewId="0">
      <selection activeCell="H30" sqref="H3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230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5" s="2" customFormat="1" x14ac:dyDescent="0.25">
      <c r="A17" s="3" t="s">
        <v>33</v>
      </c>
    </row>
    <row r="18" spans="1:5" s="2" customFormat="1" x14ac:dyDescent="0.25">
      <c r="A18" s="3" t="s">
        <v>36</v>
      </c>
    </row>
    <row r="19" spans="1:5" s="2" customFormat="1" x14ac:dyDescent="0.25">
      <c r="A19" s="3"/>
    </row>
    <row r="20" spans="1:5" s="4" customFormat="1" ht="25.5" x14ac:dyDescent="0.25">
      <c r="A20" s="5" t="s">
        <v>8</v>
      </c>
      <c r="B20" s="5" t="s">
        <v>9</v>
      </c>
      <c r="C20" s="5" t="s">
        <v>10</v>
      </c>
    </row>
    <row r="21" spans="1:5" x14ac:dyDescent="0.25">
      <c r="A21" s="6" t="s">
        <v>11</v>
      </c>
      <c r="B21" s="7" t="s">
        <v>12</v>
      </c>
      <c r="C21" s="7"/>
    </row>
    <row r="22" spans="1:5" x14ac:dyDescent="0.25">
      <c r="A22" s="6" t="s">
        <v>13</v>
      </c>
      <c r="B22" s="7" t="s">
        <v>14</v>
      </c>
      <c r="C22" s="7" t="s">
        <v>35</v>
      </c>
    </row>
    <row r="23" spans="1:5" x14ac:dyDescent="0.25">
      <c r="A23" s="6" t="s">
        <v>15</v>
      </c>
      <c r="B23" s="7" t="s">
        <v>16</v>
      </c>
      <c r="C23" s="7" t="s">
        <v>34</v>
      </c>
    </row>
    <row r="24" spans="1:5" ht="51.75" x14ac:dyDescent="0.25">
      <c r="A24" s="6" t="s">
        <v>17</v>
      </c>
      <c r="B24" s="7" t="s">
        <v>18</v>
      </c>
      <c r="C24" s="7" t="s">
        <v>33</v>
      </c>
    </row>
    <row r="25" spans="1:5" s="2" customFormat="1" x14ac:dyDescent="0.25">
      <c r="A25" s="3"/>
    </row>
    <row r="26" spans="1:5" s="2" customFormat="1" x14ac:dyDescent="0.25">
      <c r="A26" s="3" t="s">
        <v>253</v>
      </c>
    </row>
    <row r="27" spans="1:5" s="2" customFormat="1" x14ac:dyDescent="0.25">
      <c r="A27" s="3" t="s">
        <v>254</v>
      </c>
    </row>
    <row r="28" spans="1:5" s="4" customFormat="1" ht="15" customHeight="1" x14ac:dyDescent="0.25">
      <c r="A28" s="33" t="s">
        <v>8</v>
      </c>
      <c r="B28" s="33" t="s">
        <v>9</v>
      </c>
      <c r="C28" s="36" t="s">
        <v>19</v>
      </c>
      <c r="D28" s="37"/>
      <c r="E28" s="38"/>
    </row>
    <row r="29" spans="1:5" s="4" customFormat="1" x14ac:dyDescent="0.25">
      <c r="A29" s="34"/>
      <c r="B29" s="34"/>
      <c r="C29" s="33" t="s">
        <v>232</v>
      </c>
      <c r="D29" s="36" t="s">
        <v>233</v>
      </c>
      <c r="E29" s="38"/>
    </row>
    <row r="30" spans="1:5" s="4" customFormat="1" ht="114.75" x14ac:dyDescent="0.25">
      <c r="A30" s="35"/>
      <c r="B30" s="35"/>
      <c r="C30" s="35"/>
      <c r="D30" s="5" t="s">
        <v>22</v>
      </c>
      <c r="E30" s="5" t="s">
        <v>234</v>
      </c>
    </row>
    <row r="31" spans="1:5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</row>
    <row r="32" spans="1:5" x14ac:dyDescent="0.25">
      <c r="A32" s="6" t="s">
        <v>235</v>
      </c>
      <c r="B32" s="7" t="s">
        <v>27</v>
      </c>
      <c r="C32" s="8">
        <v>95563</v>
      </c>
      <c r="D32" s="8">
        <v>13571</v>
      </c>
      <c r="E32" s="8">
        <v>81992</v>
      </c>
    </row>
    <row r="33" spans="1:5" x14ac:dyDescent="0.25">
      <c r="A33" s="6" t="s">
        <v>236</v>
      </c>
      <c r="B33" s="7" t="s">
        <v>28</v>
      </c>
      <c r="C33" s="8">
        <v>90581</v>
      </c>
      <c r="D33" s="8">
        <v>11964</v>
      </c>
      <c r="E33" s="8">
        <v>78617</v>
      </c>
    </row>
    <row r="34" spans="1:5" x14ac:dyDescent="0.25">
      <c r="A34" s="6" t="s">
        <v>237</v>
      </c>
      <c r="B34" s="7" t="s">
        <v>29</v>
      </c>
      <c r="C34" s="8">
        <v>5001</v>
      </c>
      <c r="D34" s="8">
        <v>1607</v>
      </c>
      <c r="E34" s="8">
        <v>3394</v>
      </c>
    </row>
    <row r="35" spans="1:5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</row>
    <row r="36" spans="1:5" ht="26.25" x14ac:dyDescent="0.25">
      <c r="A36" s="6" t="s">
        <v>239</v>
      </c>
      <c r="B36" s="7" t="s">
        <v>32</v>
      </c>
      <c r="C36" s="8">
        <v>300</v>
      </c>
      <c r="D36" s="8">
        <v>96</v>
      </c>
      <c r="E36" s="8">
        <v>204</v>
      </c>
    </row>
    <row r="37" spans="1:5" s="2" customFormat="1" ht="39" x14ac:dyDescent="0.25">
      <c r="A37" s="6" t="s">
        <v>240</v>
      </c>
      <c r="B37" s="7" t="s">
        <v>241</v>
      </c>
      <c r="C37" s="8">
        <v>56</v>
      </c>
      <c r="D37" s="8">
        <v>5</v>
      </c>
      <c r="E37" s="8">
        <v>51</v>
      </c>
    </row>
    <row r="38" spans="1:5" x14ac:dyDescent="0.25">
      <c r="A38" s="6" t="s">
        <v>21</v>
      </c>
      <c r="B38" s="7"/>
      <c r="C38" s="7"/>
      <c r="D38" s="7"/>
      <c r="E38" s="7"/>
    </row>
    <row r="39" spans="1:5" ht="26.25" x14ac:dyDescent="0.25">
      <c r="A39" s="9" t="s">
        <v>242</v>
      </c>
      <c r="B39" s="7" t="s">
        <v>243</v>
      </c>
      <c r="C39" s="8">
        <v>27</v>
      </c>
      <c r="D39" s="8">
        <v>3</v>
      </c>
      <c r="E39" s="8">
        <v>24</v>
      </c>
    </row>
    <row r="40" spans="1:5" x14ac:dyDescent="0.25">
      <c r="A40" s="6" t="s">
        <v>31</v>
      </c>
      <c r="B40" s="7" t="s">
        <v>244</v>
      </c>
      <c r="C40" s="8">
        <v>191528</v>
      </c>
      <c r="D40" s="8">
        <v>27246</v>
      </c>
      <c r="E40" s="8">
        <v>164282</v>
      </c>
    </row>
  </sheetData>
  <mergeCells count="5"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opLeftCell="A26" workbookViewId="0">
      <selection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35" s="2" customFormat="1" x14ac:dyDescent="0.25">
      <c r="A17" s="3" t="s">
        <v>138</v>
      </c>
    </row>
    <row r="18" spans="1:35" s="2" customFormat="1" x14ac:dyDescent="0.25">
      <c r="A18" s="3" t="s">
        <v>140</v>
      </c>
    </row>
    <row r="19" spans="1:35" s="2" customFormat="1" x14ac:dyDescent="0.25">
      <c r="A19" s="3"/>
    </row>
    <row r="20" spans="1:35" s="4" customFormat="1" ht="25.5" x14ac:dyDescent="0.25">
      <c r="A20" s="5" t="s">
        <v>8</v>
      </c>
      <c r="B20" s="5" t="s">
        <v>9</v>
      </c>
      <c r="C20" s="5" t="s">
        <v>10</v>
      </c>
    </row>
    <row r="21" spans="1:35" x14ac:dyDescent="0.25">
      <c r="A21" s="6" t="s">
        <v>11</v>
      </c>
      <c r="B21" s="7" t="s">
        <v>12</v>
      </c>
      <c r="C21" s="7"/>
    </row>
    <row r="22" spans="1:35" x14ac:dyDescent="0.25">
      <c r="A22" s="6" t="s">
        <v>13</v>
      </c>
      <c r="B22" s="7" t="s">
        <v>14</v>
      </c>
      <c r="C22" s="7" t="s">
        <v>139</v>
      </c>
    </row>
    <row r="23" spans="1:35" x14ac:dyDescent="0.25">
      <c r="A23" s="6" t="s">
        <v>15</v>
      </c>
      <c r="B23" s="7" t="s">
        <v>16</v>
      </c>
      <c r="C23" s="7" t="s">
        <v>114</v>
      </c>
    </row>
    <row r="24" spans="1:35" ht="102.75" x14ac:dyDescent="0.25">
      <c r="A24" s="6" t="s">
        <v>17</v>
      </c>
      <c r="B24" s="7" t="s">
        <v>18</v>
      </c>
      <c r="C24" s="7" t="s">
        <v>138</v>
      </c>
    </row>
    <row r="25" spans="1:35" s="2" customFormat="1" x14ac:dyDescent="0.25">
      <c r="A25" s="3"/>
    </row>
    <row r="26" spans="1:35" s="2" customFormat="1" x14ac:dyDescent="0.25">
      <c r="A26" s="3" t="s">
        <v>253</v>
      </c>
    </row>
    <row r="27" spans="1:35" s="2" customFormat="1" x14ac:dyDescent="0.25">
      <c r="A27" s="3" t="s">
        <v>254</v>
      </c>
    </row>
    <row r="28" spans="1:35" s="4" customFormat="1" ht="15" customHeight="1" x14ac:dyDescent="0.25">
      <c r="A28" s="33" t="s">
        <v>8</v>
      </c>
      <c r="B28" s="33" t="s">
        <v>9</v>
      </c>
      <c r="C28" s="36" t="s">
        <v>137</v>
      </c>
      <c r="D28" s="37"/>
      <c r="E28" s="38"/>
      <c r="F28" s="36" t="s">
        <v>136</v>
      </c>
      <c r="G28" s="37"/>
      <c r="H28" s="38"/>
      <c r="I28" s="36" t="s">
        <v>135</v>
      </c>
      <c r="J28" s="37"/>
      <c r="K28" s="38"/>
      <c r="L28" s="36" t="s">
        <v>134</v>
      </c>
      <c r="M28" s="37"/>
      <c r="N28" s="38"/>
      <c r="O28" s="36" t="s">
        <v>133</v>
      </c>
      <c r="P28" s="37"/>
      <c r="Q28" s="38"/>
      <c r="R28" s="36" t="s">
        <v>132</v>
      </c>
      <c r="S28" s="37"/>
      <c r="T28" s="38"/>
      <c r="U28" s="36" t="s">
        <v>131</v>
      </c>
      <c r="V28" s="37"/>
      <c r="W28" s="38"/>
      <c r="X28" s="36" t="s">
        <v>130</v>
      </c>
      <c r="Y28" s="37"/>
      <c r="Z28" s="38"/>
      <c r="AA28" s="36" t="s">
        <v>129</v>
      </c>
      <c r="AB28" s="37"/>
      <c r="AC28" s="38"/>
      <c r="AD28" s="36" t="s">
        <v>128</v>
      </c>
      <c r="AE28" s="37"/>
      <c r="AF28" s="38"/>
      <c r="AG28" s="36" t="s">
        <v>127</v>
      </c>
      <c r="AH28" s="37"/>
      <c r="AI28" s="38"/>
    </row>
    <row r="29" spans="1:35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  <c r="AG29" s="33" t="s">
        <v>20</v>
      </c>
      <c r="AH29" s="36" t="s">
        <v>21</v>
      </c>
      <c r="AI29" s="38"/>
    </row>
    <row r="30" spans="1:35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  <c r="AG30" s="35"/>
      <c r="AH30" s="5" t="s">
        <v>22</v>
      </c>
      <c r="AI30" s="5" t="s">
        <v>23</v>
      </c>
    </row>
    <row r="31" spans="1:35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  <c r="AG31" s="7" t="s">
        <v>24</v>
      </c>
      <c r="AH31" s="7" t="s">
        <v>25</v>
      </c>
      <c r="AI31" s="7" t="s">
        <v>26</v>
      </c>
    </row>
    <row r="32" spans="1:35" x14ac:dyDescent="0.25">
      <c r="A32" s="6" t="s">
        <v>235</v>
      </c>
      <c r="B32" s="7" t="s">
        <v>27</v>
      </c>
      <c r="C32" s="8">
        <f>F32+I32+L32+O32+R32+U32+X32+AA32+AD32+AG32</f>
        <v>21764</v>
      </c>
      <c r="D32" s="8">
        <f>G32+J32+M32+P32+S32+V32+Y32+AB32+AE32+AH32</f>
        <v>5166</v>
      </c>
      <c r="E32" s="8">
        <f>H32+K32+N32+T32+W32+Z32+AC32+AF32+AI32</f>
        <v>16564</v>
      </c>
      <c r="F32" s="8">
        <v>6971</v>
      </c>
      <c r="G32" s="8">
        <v>669</v>
      </c>
      <c r="H32" s="8">
        <v>6302</v>
      </c>
      <c r="I32" s="8">
        <v>2</v>
      </c>
      <c r="J32" s="8">
        <v>0</v>
      </c>
      <c r="K32" s="8">
        <v>2</v>
      </c>
      <c r="L32" s="8">
        <v>894</v>
      </c>
      <c r="M32" s="8">
        <v>0</v>
      </c>
      <c r="N32" s="8">
        <v>894</v>
      </c>
      <c r="O32" s="8">
        <v>369</v>
      </c>
      <c r="P32" s="8">
        <v>335</v>
      </c>
      <c r="Q32" s="8">
        <v>34</v>
      </c>
      <c r="R32" s="8">
        <v>2368</v>
      </c>
      <c r="S32" s="8">
        <v>1567</v>
      </c>
      <c r="T32" s="8">
        <v>801</v>
      </c>
      <c r="U32" s="8">
        <v>740</v>
      </c>
      <c r="V32" s="8">
        <v>271</v>
      </c>
      <c r="W32" s="8">
        <v>469</v>
      </c>
      <c r="X32" s="8">
        <v>1481</v>
      </c>
      <c r="Y32" s="8">
        <v>440</v>
      </c>
      <c r="Z32" s="8">
        <v>1041</v>
      </c>
      <c r="AA32" s="8">
        <v>869</v>
      </c>
      <c r="AB32" s="8">
        <v>238</v>
      </c>
      <c r="AC32" s="8">
        <v>631</v>
      </c>
      <c r="AD32" s="8">
        <v>6591</v>
      </c>
      <c r="AE32" s="8">
        <v>221</v>
      </c>
      <c r="AF32" s="8">
        <v>6370</v>
      </c>
      <c r="AG32" s="8">
        <v>1479</v>
      </c>
      <c r="AH32" s="8">
        <v>1425</v>
      </c>
      <c r="AI32" s="8">
        <v>54</v>
      </c>
    </row>
    <row r="33" spans="1:35" x14ac:dyDescent="0.25">
      <c r="A33" s="6" t="s">
        <v>236</v>
      </c>
      <c r="B33" s="7" t="s">
        <v>28</v>
      </c>
      <c r="C33" s="8">
        <f t="shared" ref="C33:C40" si="0">F33+I33+L33+O33+R33+U33+X33+AA33+AD33+AG33</f>
        <v>19935</v>
      </c>
      <c r="D33" s="8">
        <f t="shared" ref="D33:D40" si="1">G33+J33+M33+P33+S33+V33+Y33+AB33+AE33+AH33</f>
        <v>4603</v>
      </c>
      <c r="E33" s="8">
        <f t="shared" ref="E33:E40" si="2">H33+K33+N33+T33+W33+Z33+AC33+AF33+AI33</f>
        <v>15318</v>
      </c>
      <c r="F33" s="8">
        <v>6185</v>
      </c>
      <c r="G33" s="8">
        <v>630</v>
      </c>
      <c r="H33" s="8">
        <v>5555</v>
      </c>
      <c r="I33" s="8">
        <v>1</v>
      </c>
      <c r="J33" s="8">
        <v>0</v>
      </c>
      <c r="K33" s="8">
        <v>1</v>
      </c>
      <c r="L33" s="8">
        <v>872</v>
      </c>
      <c r="M33" s="8">
        <v>0</v>
      </c>
      <c r="N33" s="8">
        <v>872</v>
      </c>
      <c r="O33" s="8">
        <v>338</v>
      </c>
      <c r="P33" s="8">
        <v>324</v>
      </c>
      <c r="Q33" s="8">
        <v>14</v>
      </c>
      <c r="R33" s="8">
        <v>1992</v>
      </c>
      <c r="S33" s="8">
        <v>1224</v>
      </c>
      <c r="T33" s="8">
        <v>768</v>
      </c>
      <c r="U33" s="8">
        <v>578</v>
      </c>
      <c r="V33" s="8">
        <v>255</v>
      </c>
      <c r="W33" s="8">
        <v>323</v>
      </c>
      <c r="X33" s="8">
        <v>1412</v>
      </c>
      <c r="Y33" s="8">
        <v>421</v>
      </c>
      <c r="Z33" s="8">
        <v>991</v>
      </c>
      <c r="AA33" s="8">
        <v>761</v>
      </c>
      <c r="AB33" s="8">
        <v>213</v>
      </c>
      <c r="AC33" s="8">
        <v>548</v>
      </c>
      <c r="AD33" s="8">
        <v>6388</v>
      </c>
      <c r="AE33" s="8">
        <v>179</v>
      </c>
      <c r="AF33" s="8">
        <v>6209</v>
      </c>
      <c r="AG33" s="8">
        <v>1408</v>
      </c>
      <c r="AH33" s="8">
        <v>1357</v>
      </c>
      <c r="AI33" s="8">
        <v>51</v>
      </c>
    </row>
    <row r="34" spans="1:35" x14ac:dyDescent="0.25">
      <c r="A34" s="6" t="s">
        <v>237</v>
      </c>
      <c r="B34" s="7" t="s">
        <v>29</v>
      </c>
      <c r="C34" s="8">
        <f t="shared" si="0"/>
        <v>1831</v>
      </c>
      <c r="D34" s="8">
        <f t="shared" si="1"/>
        <v>563</v>
      </c>
      <c r="E34" s="8">
        <f t="shared" si="2"/>
        <v>1247</v>
      </c>
      <c r="F34" s="8">
        <v>787</v>
      </c>
      <c r="G34" s="8">
        <v>39</v>
      </c>
      <c r="H34" s="8">
        <v>748</v>
      </c>
      <c r="I34" s="8">
        <v>1</v>
      </c>
      <c r="J34" s="8">
        <v>0</v>
      </c>
      <c r="K34" s="8">
        <v>1</v>
      </c>
      <c r="L34" s="8">
        <v>22</v>
      </c>
      <c r="M34" s="8">
        <v>0</v>
      </c>
      <c r="N34" s="8">
        <v>22</v>
      </c>
      <c r="O34" s="8">
        <v>32</v>
      </c>
      <c r="P34" s="8">
        <v>11</v>
      </c>
      <c r="Q34" s="8">
        <v>21</v>
      </c>
      <c r="R34" s="8">
        <v>376</v>
      </c>
      <c r="S34" s="8">
        <v>343</v>
      </c>
      <c r="T34" s="8">
        <v>33</v>
      </c>
      <c r="U34" s="8">
        <v>162</v>
      </c>
      <c r="V34" s="8">
        <v>16</v>
      </c>
      <c r="W34" s="8">
        <v>146</v>
      </c>
      <c r="X34" s="8">
        <v>69</v>
      </c>
      <c r="Y34" s="8">
        <v>19</v>
      </c>
      <c r="Z34" s="8">
        <v>50</v>
      </c>
      <c r="AA34" s="8">
        <v>108</v>
      </c>
      <c r="AB34" s="8">
        <v>25</v>
      </c>
      <c r="AC34" s="8">
        <v>83</v>
      </c>
      <c r="AD34" s="8">
        <v>203</v>
      </c>
      <c r="AE34" s="8">
        <v>42</v>
      </c>
      <c r="AF34" s="8">
        <v>161</v>
      </c>
      <c r="AG34" s="8">
        <v>71</v>
      </c>
      <c r="AH34" s="8">
        <v>68</v>
      </c>
      <c r="AI34" s="8">
        <v>3</v>
      </c>
    </row>
    <row r="35" spans="1:35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</row>
    <row r="36" spans="1:35" ht="26.25" x14ac:dyDescent="0.25">
      <c r="A36" s="6" t="s">
        <v>239</v>
      </c>
      <c r="B36" s="16" t="s">
        <v>32</v>
      </c>
      <c r="C36" s="8">
        <f t="shared" si="0"/>
        <v>111</v>
      </c>
      <c r="D36" s="8">
        <f t="shared" si="1"/>
        <v>35</v>
      </c>
      <c r="E36" s="8">
        <f t="shared" si="2"/>
        <v>75</v>
      </c>
      <c r="F36" s="11">
        <v>47</v>
      </c>
      <c r="G36" s="11">
        <v>2</v>
      </c>
      <c r="H36" s="11">
        <v>45</v>
      </c>
      <c r="I36" s="11">
        <v>0</v>
      </c>
      <c r="J36" s="11">
        <v>0</v>
      </c>
      <c r="K36" s="11">
        <v>0</v>
      </c>
      <c r="L36" s="11">
        <v>1</v>
      </c>
      <c r="M36" s="11">
        <v>0</v>
      </c>
      <c r="N36" s="11">
        <v>1</v>
      </c>
      <c r="O36" s="11">
        <v>2</v>
      </c>
      <c r="P36" s="11">
        <v>1</v>
      </c>
      <c r="Q36" s="11">
        <v>1</v>
      </c>
      <c r="R36" s="11">
        <v>23</v>
      </c>
      <c r="S36" s="11">
        <v>21</v>
      </c>
      <c r="T36" s="11">
        <v>2</v>
      </c>
      <c r="U36" s="11">
        <v>10</v>
      </c>
      <c r="V36" s="11">
        <v>1</v>
      </c>
      <c r="W36" s="11">
        <v>9</v>
      </c>
      <c r="X36" s="11">
        <v>4</v>
      </c>
      <c r="Y36" s="11">
        <v>1</v>
      </c>
      <c r="Z36" s="11">
        <v>3</v>
      </c>
      <c r="AA36" s="11">
        <v>7</v>
      </c>
      <c r="AB36" s="11">
        <v>2</v>
      </c>
      <c r="AC36" s="11">
        <v>5</v>
      </c>
      <c r="AD36" s="11">
        <v>13</v>
      </c>
      <c r="AE36" s="11">
        <v>3</v>
      </c>
      <c r="AF36" s="11">
        <v>10</v>
      </c>
      <c r="AG36" s="11">
        <v>4</v>
      </c>
      <c r="AH36" s="11">
        <v>4</v>
      </c>
      <c r="AI36" s="11">
        <v>0</v>
      </c>
    </row>
    <row r="37" spans="1:35" s="2" customFormat="1" ht="39" x14ac:dyDescent="0.25">
      <c r="A37" s="14" t="s">
        <v>240</v>
      </c>
      <c r="B37" s="17" t="s">
        <v>241</v>
      </c>
      <c r="C37" s="8">
        <f t="shared" si="0"/>
        <v>62</v>
      </c>
      <c r="D37" s="8">
        <f t="shared" si="1"/>
        <v>15</v>
      </c>
      <c r="E37" s="8">
        <f t="shared" si="2"/>
        <v>46</v>
      </c>
      <c r="F37" s="19">
        <v>19</v>
      </c>
      <c r="G37" s="19">
        <v>4</v>
      </c>
      <c r="H37" s="19">
        <v>15</v>
      </c>
      <c r="I37" s="19">
        <v>1</v>
      </c>
      <c r="J37" s="19">
        <v>0</v>
      </c>
      <c r="K37" s="19">
        <v>1</v>
      </c>
      <c r="L37" s="19">
        <v>4</v>
      </c>
      <c r="M37" s="19">
        <v>0</v>
      </c>
      <c r="N37" s="19">
        <v>4</v>
      </c>
      <c r="O37" s="19">
        <v>2</v>
      </c>
      <c r="P37" s="19">
        <v>1</v>
      </c>
      <c r="Q37" s="19">
        <v>1</v>
      </c>
      <c r="R37" s="19">
        <v>5</v>
      </c>
      <c r="S37" s="19">
        <v>2</v>
      </c>
      <c r="T37" s="19">
        <v>3</v>
      </c>
      <c r="U37" s="19">
        <v>9</v>
      </c>
      <c r="V37" s="19">
        <v>2</v>
      </c>
      <c r="W37" s="19">
        <v>7</v>
      </c>
      <c r="X37" s="19">
        <v>4</v>
      </c>
      <c r="Y37" s="19">
        <v>1</v>
      </c>
      <c r="Z37" s="19">
        <v>3</v>
      </c>
      <c r="AA37" s="19">
        <v>8</v>
      </c>
      <c r="AB37" s="19">
        <v>1</v>
      </c>
      <c r="AC37" s="19">
        <v>7</v>
      </c>
      <c r="AD37" s="19">
        <v>5</v>
      </c>
      <c r="AE37" s="19">
        <v>1</v>
      </c>
      <c r="AF37" s="19">
        <v>4</v>
      </c>
      <c r="AG37" s="19">
        <v>5</v>
      </c>
      <c r="AH37" s="19">
        <v>3</v>
      </c>
      <c r="AI37" s="19">
        <v>2</v>
      </c>
    </row>
    <row r="38" spans="1:35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26.25" x14ac:dyDescent="0.25">
      <c r="A39" s="15" t="s">
        <v>242</v>
      </c>
      <c r="B39" s="17" t="s">
        <v>243</v>
      </c>
      <c r="C39" s="8">
        <f t="shared" si="0"/>
        <v>8</v>
      </c>
      <c r="D39" s="8">
        <f t="shared" si="1"/>
        <v>4</v>
      </c>
      <c r="E39" s="8">
        <f t="shared" si="2"/>
        <v>4</v>
      </c>
      <c r="F39" s="19">
        <v>4</v>
      </c>
      <c r="G39" s="19">
        <v>2</v>
      </c>
      <c r="H39" s="19">
        <v>2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2</v>
      </c>
      <c r="V39" s="19">
        <v>1</v>
      </c>
      <c r="W39" s="19">
        <v>1</v>
      </c>
      <c r="X39" s="19">
        <v>0</v>
      </c>
      <c r="Y39" s="19">
        <v>0</v>
      </c>
      <c r="Z39" s="19">
        <v>0</v>
      </c>
      <c r="AA39" s="19">
        <v>1</v>
      </c>
      <c r="AB39" s="19">
        <v>0</v>
      </c>
      <c r="AC39" s="19">
        <v>1</v>
      </c>
      <c r="AD39" s="19">
        <v>0</v>
      </c>
      <c r="AE39" s="19">
        <v>0</v>
      </c>
      <c r="AF39" s="19">
        <v>0</v>
      </c>
      <c r="AG39" s="19">
        <v>1</v>
      </c>
      <c r="AH39" s="19">
        <v>1</v>
      </c>
      <c r="AI39" s="19">
        <v>0</v>
      </c>
    </row>
    <row r="40" spans="1:35" x14ac:dyDescent="0.25">
      <c r="A40" s="14" t="s">
        <v>31</v>
      </c>
      <c r="B40" s="17" t="s">
        <v>244</v>
      </c>
      <c r="C40" s="8">
        <f t="shared" si="0"/>
        <v>43711</v>
      </c>
      <c r="D40" s="8">
        <f t="shared" si="1"/>
        <v>10386</v>
      </c>
      <c r="E40" s="8">
        <f t="shared" si="2"/>
        <v>33254</v>
      </c>
      <c r="F40" s="22">
        <f t="shared" ref="F40:AI40" si="3">SUM(F32:F39)</f>
        <v>14013</v>
      </c>
      <c r="G40" s="22">
        <f t="shared" si="3"/>
        <v>1346</v>
      </c>
      <c r="H40" s="22">
        <f t="shared" si="3"/>
        <v>12667</v>
      </c>
      <c r="I40" s="22">
        <f t="shared" si="3"/>
        <v>5</v>
      </c>
      <c r="J40" s="22">
        <f t="shared" si="3"/>
        <v>0</v>
      </c>
      <c r="K40" s="22">
        <f t="shared" si="3"/>
        <v>5</v>
      </c>
      <c r="L40" s="22">
        <f t="shared" si="3"/>
        <v>1793</v>
      </c>
      <c r="M40" s="22">
        <f t="shared" si="3"/>
        <v>0</v>
      </c>
      <c r="N40" s="22">
        <f t="shared" si="3"/>
        <v>1793</v>
      </c>
      <c r="O40" s="22">
        <f t="shared" si="3"/>
        <v>743</v>
      </c>
      <c r="P40" s="22">
        <f t="shared" si="3"/>
        <v>672</v>
      </c>
      <c r="Q40" s="22">
        <f t="shared" si="3"/>
        <v>71</v>
      </c>
      <c r="R40" s="22">
        <f t="shared" si="3"/>
        <v>4764</v>
      </c>
      <c r="S40" s="22">
        <f t="shared" si="3"/>
        <v>3157</v>
      </c>
      <c r="T40" s="22">
        <f t="shared" si="3"/>
        <v>1607</v>
      </c>
      <c r="U40" s="22">
        <f t="shared" si="3"/>
        <v>1501</v>
      </c>
      <c r="V40" s="22">
        <f t="shared" si="3"/>
        <v>546</v>
      </c>
      <c r="W40" s="22">
        <f t="shared" si="3"/>
        <v>955</v>
      </c>
      <c r="X40" s="22">
        <f t="shared" si="3"/>
        <v>2970</v>
      </c>
      <c r="Y40" s="22">
        <f t="shared" si="3"/>
        <v>882</v>
      </c>
      <c r="Z40" s="22">
        <f t="shared" si="3"/>
        <v>2088</v>
      </c>
      <c r="AA40" s="22">
        <f t="shared" si="3"/>
        <v>1754</v>
      </c>
      <c r="AB40" s="22">
        <f t="shared" si="3"/>
        <v>479</v>
      </c>
      <c r="AC40" s="22">
        <f t="shared" si="3"/>
        <v>1275</v>
      </c>
      <c r="AD40" s="22">
        <f t="shared" si="3"/>
        <v>13200</v>
      </c>
      <c r="AE40" s="22">
        <f t="shared" si="3"/>
        <v>446</v>
      </c>
      <c r="AF40" s="22">
        <f t="shared" si="3"/>
        <v>12754</v>
      </c>
      <c r="AG40" s="22">
        <f t="shared" si="3"/>
        <v>2968</v>
      </c>
      <c r="AH40" s="22">
        <f t="shared" si="3"/>
        <v>2858</v>
      </c>
      <c r="AI40" s="22">
        <f t="shared" si="3"/>
        <v>110</v>
      </c>
    </row>
  </sheetData>
  <mergeCells count="35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O28:Q28"/>
    <mergeCell ref="O29:O30"/>
    <mergeCell ref="P29:Q29"/>
    <mergeCell ref="R28:T28"/>
    <mergeCell ref="R29:R30"/>
    <mergeCell ref="S29:T29"/>
    <mergeCell ref="U28:W28"/>
    <mergeCell ref="U29:U30"/>
    <mergeCell ref="V29:W29"/>
    <mergeCell ref="X28:Z28"/>
    <mergeCell ref="X29:X30"/>
    <mergeCell ref="Y29:Z29"/>
    <mergeCell ref="AG28:AI28"/>
    <mergeCell ref="AG29:AG30"/>
    <mergeCell ref="AH29:AI29"/>
    <mergeCell ref="AA28:AC28"/>
    <mergeCell ref="AA29:AA30"/>
    <mergeCell ref="AB29:AC29"/>
    <mergeCell ref="AD28:AF28"/>
    <mergeCell ref="AD29:AD30"/>
    <mergeCell ref="AE29:AF29"/>
  </mergeCell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B25" workbookViewId="0">
      <pane xSplit="1" ySplit="10" topLeftCell="C35" activePane="bottomRight" state="frozen"/>
      <selection activeCell="B25" sqref="B25"/>
      <selection pane="topRight" activeCell="C25" sqref="C25"/>
      <selection pane="bottomLeft" activeCell="B35" sqref="B35"/>
      <selection pane="bottomRight"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17" s="2" customFormat="1" x14ac:dyDescent="0.25">
      <c r="A17" s="3" t="s">
        <v>146</v>
      </c>
    </row>
    <row r="18" spans="1:17" s="2" customFormat="1" x14ac:dyDescent="0.25">
      <c r="A18" s="3" t="s">
        <v>148</v>
      </c>
    </row>
    <row r="19" spans="1:17" s="2" customFormat="1" x14ac:dyDescent="0.25">
      <c r="A19" s="3"/>
    </row>
    <row r="20" spans="1:17" s="4" customFormat="1" ht="25.5" x14ac:dyDescent="0.25">
      <c r="A20" s="5" t="s">
        <v>8</v>
      </c>
      <c r="B20" s="5" t="s">
        <v>9</v>
      </c>
      <c r="C20" s="5" t="s">
        <v>10</v>
      </c>
    </row>
    <row r="21" spans="1:17" x14ac:dyDescent="0.25">
      <c r="A21" s="6" t="s">
        <v>11</v>
      </c>
      <c r="B21" s="7" t="s">
        <v>12</v>
      </c>
      <c r="C21" s="7"/>
    </row>
    <row r="22" spans="1:17" x14ac:dyDescent="0.25">
      <c r="A22" s="6" t="s">
        <v>13</v>
      </c>
      <c r="B22" s="7" t="s">
        <v>14</v>
      </c>
      <c r="C22" s="7" t="s">
        <v>147</v>
      </c>
    </row>
    <row r="23" spans="1:17" x14ac:dyDescent="0.25">
      <c r="A23" s="6" t="s">
        <v>15</v>
      </c>
      <c r="B23" s="7" t="s">
        <v>16</v>
      </c>
      <c r="C23" s="7" t="s">
        <v>114</v>
      </c>
    </row>
    <row r="24" spans="1:17" ht="102.75" x14ac:dyDescent="0.25">
      <c r="A24" s="6" t="s">
        <v>17</v>
      </c>
      <c r="B24" s="7" t="s">
        <v>18</v>
      </c>
      <c r="C24" s="7" t="s">
        <v>146</v>
      </c>
    </row>
    <row r="25" spans="1:17" s="2" customFormat="1" x14ac:dyDescent="0.25">
      <c r="A25" s="3"/>
    </row>
    <row r="26" spans="1:17" s="2" customFormat="1" x14ac:dyDescent="0.25">
      <c r="A26" s="3" t="s">
        <v>253</v>
      </c>
    </row>
    <row r="27" spans="1:17" s="2" customFormat="1" x14ac:dyDescent="0.25">
      <c r="A27" s="3" t="s">
        <v>254</v>
      </c>
    </row>
    <row r="28" spans="1:17" s="4" customFormat="1" ht="15" customHeight="1" x14ac:dyDescent="0.25">
      <c r="A28" s="33" t="s">
        <v>8</v>
      </c>
      <c r="B28" s="33" t="s">
        <v>9</v>
      </c>
      <c r="C28" s="36" t="s">
        <v>145</v>
      </c>
      <c r="D28" s="37"/>
      <c r="E28" s="38"/>
      <c r="F28" s="36" t="s">
        <v>144</v>
      </c>
      <c r="G28" s="37"/>
      <c r="H28" s="38"/>
      <c r="I28" s="36" t="s">
        <v>143</v>
      </c>
      <c r="J28" s="37"/>
      <c r="K28" s="38"/>
      <c r="L28" s="36" t="s">
        <v>142</v>
      </c>
      <c r="M28" s="37"/>
      <c r="N28" s="38"/>
      <c r="O28" s="36" t="s">
        <v>141</v>
      </c>
      <c r="P28" s="37"/>
      <c r="Q28" s="38"/>
    </row>
    <row r="29" spans="1:17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</row>
    <row r="30" spans="1:17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</row>
    <row r="31" spans="1:17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</row>
    <row r="32" spans="1:17" x14ac:dyDescent="0.25">
      <c r="A32" s="6" t="s">
        <v>235</v>
      </c>
      <c r="B32" s="7" t="s">
        <v>27</v>
      </c>
      <c r="C32" s="8">
        <f>F32+I32+L32+O32</f>
        <v>4433</v>
      </c>
      <c r="D32" s="8">
        <f>G32+J32+M32+P32</f>
        <v>596</v>
      </c>
      <c r="E32" s="8">
        <f>H32+K32+N32+Q32</f>
        <v>3837</v>
      </c>
      <c r="F32" s="8">
        <v>1153</v>
      </c>
      <c r="G32" s="8">
        <v>0</v>
      </c>
      <c r="H32" s="8">
        <v>1153</v>
      </c>
      <c r="I32" s="8">
        <v>448</v>
      </c>
      <c r="J32" s="8">
        <v>400</v>
      </c>
      <c r="K32" s="8">
        <v>48</v>
      </c>
      <c r="L32" s="8">
        <v>2141</v>
      </c>
      <c r="M32" s="8">
        <v>196</v>
      </c>
      <c r="N32" s="8">
        <v>1945</v>
      </c>
      <c r="O32" s="8">
        <v>691</v>
      </c>
      <c r="P32" s="8">
        <v>0</v>
      </c>
      <c r="Q32" s="8">
        <v>691</v>
      </c>
    </row>
    <row r="33" spans="1:17" x14ac:dyDescent="0.25">
      <c r="A33" s="6" t="s">
        <v>236</v>
      </c>
      <c r="B33" s="7" t="s">
        <v>28</v>
      </c>
      <c r="C33" s="8">
        <f t="shared" ref="C33:C40" si="0">F33+I33+L33+O33</f>
        <v>4604</v>
      </c>
      <c r="D33" s="8">
        <f t="shared" ref="D33:D40" si="1">G33+J33+M33+P33</f>
        <v>530</v>
      </c>
      <c r="E33" s="8">
        <f t="shared" ref="E33:E40" si="2">H33+K33+N33+Q33</f>
        <v>4074</v>
      </c>
      <c r="F33" s="8">
        <v>1314</v>
      </c>
      <c r="G33" s="8">
        <v>0</v>
      </c>
      <c r="H33" s="8">
        <v>1314</v>
      </c>
      <c r="I33" s="8">
        <v>346</v>
      </c>
      <c r="J33" s="8">
        <v>346</v>
      </c>
      <c r="K33" s="8">
        <v>0</v>
      </c>
      <c r="L33" s="8">
        <v>2284</v>
      </c>
      <c r="M33" s="8">
        <v>184</v>
      </c>
      <c r="N33" s="8">
        <v>2100</v>
      </c>
      <c r="O33" s="8">
        <v>660</v>
      </c>
      <c r="P33" s="8">
        <v>0</v>
      </c>
      <c r="Q33" s="8">
        <v>660</v>
      </c>
    </row>
    <row r="34" spans="1:17" x14ac:dyDescent="0.25">
      <c r="A34" s="6" t="s">
        <v>237</v>
      </c>
      <c r="B34" s="7" t="s">
        <v>29</v>
      </c>
      <c r="C34" s="8">
        <f t="shared" si="0"/>
        <v>530</v>
      </c>
      <c r="D34" s="8">
        <f t="shared" si="1"/>
        <v>66</v>
      </c>
      <c r="E34" s="8">
        <f t="shared" si="2"/>
        <v>464</v>
      </c>
      <c r="F34" s="8">
        <v>190</v>
      </c>
      <c r="G34" s="8">
        <v>0</v>
      </c>
      <c r="H34" s="8">
        <v>190</v>
      </c>
      <c r="I34" s="8">
        <v>102</v>
      </c>
      <c r="J34" s="8">
        <v>54</v>
      </c>
      <c r="K34" s="8">
        <v>48</v>
      </c>
      <c r="L34" s="8">
        <v>207</v>
      </c>
      <c r="M34" s="8">
        <v>12</v>
      </c>
      <c r="N34" s="8">
        <v>195</v>
      </c>
      <c r="O34" s="8">
        <v>31</v>
      </c>
      <c r="P34" s="8">
        <v>0</v>
      </c>
      <c r="Q34" s="8">
        <v>31</v>
      </c>
    </row>
    <row r="35" spans="1:17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</row>
    <row r="36" spans="1:17" ht="26.25" x14ac:dyDescent="0.25">
      <c r="A36" s="6" t="s">
        <v>239</v>
      </c>
      <c r="B36" s="16" t="s">
        <v>32</v>
      </c>
      <c r="C36" s="8">
        <f t="shared" si="0"/>
        <v>32</v>
      </c>
      <c r="D36" s="8">
        <f t="shared" si="1"/>
        <v>4</v>
      </c>
      <c r="E36" s="8">
        <f t="shared" si="2"/>
        <v>28</v>
      </c>
      <c r="F36" s="11">
        <v>11</v>
      </c>
      <c r="G36" s="11">
        <v>0</v>
      </c>
      <c r="H36" s="11">
        <v>11</v>
      </c>
      <c r="I36" s="11">
        <v>6</v>
      </c>
      <c r="J36" s="11">
        <v>3</v>
      </c>
      <c r="K36" s="11">
        <v>3</v>
      </c>
      <c r="L36" s="11">
        <v>13</v>
      </c>
      <c r="M36" s="11">
        <v>1</v>
      </c>
      <c r="N36" s="11">
        <v>12</v>
      </c>
      <c r="O36" s="11">
        <v>2</v>
      </c>
      <c r="P36" s="11">
        <v>0</v>
      </c>
      <c r="Q36" s="11">
        <v>2</v>
      </c>
    </row>
    <row r="37" spans="1:17" s="2" customFormat="1" ht="39" x14ac:dyDescent="0.25">
      <c r="A37" s="14" t="s">
        <v>240</v>
      </c>
      <c r="B37" s="17" t="s">
        <v>241</v>
      </c>
      <c r="C37" s="8">
        <f t="shared" si="0"/>
        <v>24</v>
      </c>
      <c r="D37" s="8">
        <f t="shared" si="1"/>
        <v>3</v>
      </c>
      <c r="E37" s="8">
        <f t="shared" si="2"/>
        <v>21</v>
      </c>
      <c r="F37" s="19">
        <v>3</v>
      </c>
      <c r="G37" s="19">
        <v>0</v>
      </c>
      <c r="H37" s="19">
        <v>3</v>
      </c>
      <c r="I37" s="19">
        <v>4</v>
      </c>
      <c r="J37" s="19">
        <v>1</v>
      </c>
      <c r="K37" s="19">
        <v>3</v>
      </c>
      <c r="L37" s="19">
        <v>14</v>
      </c>
      <c r="M37" s="19">
        <v>2</v>
      </c>
      <c r="N37" s="19">
        <v>12</v>
      </c>
      <c r="O37" s="19">
        <v>3</v>
      </c>
      <c r="P37" s="19">
        <v>0</v>
      </c>
      <c r="Q37" s="19">
        <v>3</v>
      </c>
    </row>
    <row r="38" spans="1:17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 ht="26.25" x14ac:dyDescent="0.25">
      <c r="A39" s="15" t="s">
        <v>242</v>
      </c>
      <c r="B39" s="17" t="s">
        <v>243</v>
      </c>
      <c r="C39" s="8">
        <f t="shared" si="0"/>
        <v>1</v>
      </c>
      <c r="D39" s="8">
        <f t="shared" si="1"/>
        <v>0</v>
      </c>
      <c r="E39" s="8">
        <f t="shared" si="2"/>
        <v>1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</v>
      </c>
      <c r="P39" s="19">
        <v>0</v>
      </c>
      <c r="Q39" s="19">
        <v>1</v>
      </c>
    </row>
    <row r="40" spans="1:17" x14ac:dyDescent="0.25">
      <c r="A40" s="14" t="s">
        <v>31</v>
      </c>
      <c r="B40" s="17" t="s">
        <v>244</v>
      </c>
      <c r="C40" s="8">
        <f t="shared" si="0"/>
        <v>9624</v>
      </c>
      <c r="D40" s="8">
        <f t="shared" si="1"/>
        <v>1199</v>
      </c>
      <c r="E40" s="8">
        <f t="shared" si="2"/>
        <v>8425</v>
      </c>
      <c r="F40" s="22">
        <f t="shared" ref="F40:Q40" si="3">SUM(F32:F39)</f>
        <v>2671</v>
      </c>
      <c r="G40" s="22">
        <f t="shared" si="3"/>
        <v>0</v>
      </c>
      <c r="H40" s="22">
        <f t="shared" si="3"/>
        <v>2671</v>
      </c>
      <c r="I40" s="22">
        <f t="shared" si="3"/>
        <v>906</v>
      </c>
      <c r="J40" s="22">
        <f t="shared" si="3"/>
        <v>804</v>
      </c>
      <c r="K40" s="22">
        <f t="shared" si="3"/>
        <v>102</v>
      </c>
      <c r="L40" s="22">
        <f t="shared" si="3"/>
        <v>4659</v>
      </c>
      <c r="M40" s="22">
        <f t="shared" si="3"/>
        <v>395</v>
      </c>
      <c r="N40" s="22">
        <f t="shared" si="3"/>
        <v>4264</v>
      </c>
      <c r="O40" s="22">
        <f t="shared" si="3"/>
        <v>1388</v>
      </c>
      <c r="P40" s="22">
        <f t="shared" si="3"/>
        <v>0</v>
      </c>
      <c r="Q40" s="22">
        <f t="shared" si="3"/>
        <v>1388</v>
      </c>
    </row>
  </sheetData>
  <mergeCells count="17">
    <mergeCell ref="O28:Q28"/>
    <mergeCell ref="O29:O30"/>
    <mergeCell ref="P29:Q29"/>
    <mergeCell ref="I28:K28"/>
    <mergeCell ref="I29:I30"/>
    <mergeCell ref="J29:K29"/>
    <mergeCell ref="L28:N28"/>
    <mergeCell ref="L29:L30"/>
    <mergeCell ref="M29:N29"/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B25" workbookViewId="0">
      <pane xSplit="1" ySplit="7" topLeftCell="C32" activePane="bottomRight" state="frozen"/>
      <selection activeCell="B25" sqref="B25"/>
      <selection pane="topRight" activeCell="C25" sqref="C25"/>
      <selection pane="bottomLeft" activeCell="B32" sqref="B32"/>
      <selection pane="bottomRight"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3" s="2" customFormat="1" x14ac:dyDescent="0.25">
      <c r="A17" s="3" t="s">
        <v>156</v>
      </c>
    </row>
    <row r="18" spans="1:23" s="2" customFormat="1" x14ac:dyDescent="0.25">
      <c r="A18" s="3" t="s">
        <v>158</v>
      </c>
    </row>
    <row r="19" spans="1:23" s="2" customFormat="1" x14ac:dyDescent="0.25">
      <c r="A19" s="3"/>
    </row>
    <row r="20" spans="1:23" s="4" customFormat="1" ht="25.5" x14ac:dyDescent="0.25">
      <c r="A20" s="5" t="s">
        <v>8</v>
      </c>
      <c r="B20" s="5" t="s">
        <v>9</v>
      </c>
      <c r="C20" s="5" t="s">
        <v>10</v>
      </c>
    </row>
    <row r="21" spans="1:23" x14ac:dyDescent="0.25">
      <c r="A21" s="6" t="s">
        <v>11</v>
      </c>
      <c r="B21" s="7" t="s">
        <v>12</v>
      </c>
      <c r="C21" s="7"/>
    </row>
    <row r="22" spans="1:23" x14ac:dyDescent="0.25">
      <c r="A22" s="6" t="s">
        <v>13</v>
      </c>
      <c r="B22" s="7" t="s">
        <v>14</v>
      </c>
      <c r="C22" s="7" t="s">
        <v>157</v>
      </c>
    </row>
    <row r="23" spans="1:23" x14ac:dyDescent="0.25">
      <c r="A23" s="6" t="s">
        <v>15</v>
      </c>
      <c r="B23" s="7" t="s">
        <v>16</v>
      </c>
      <c r="C23" s="7" t="s">
        <v>114</v>
      </c>
    </row>
    <row r="24" spans="1:23" ht="90" x14ac:dyDescent="0.25">
      <c r="A24" s="6" t="s">
        <v>17</v>
      </c>
      <c r="B24" s="7" t="s">
        <v>18</v>
      </c>
      <c r="C24" s="7" t="s">
        <v>156</v>
      </c>
    </row>
    <row r="25" spans="1:23" s="2" customFormat="1" x14ac:dyDescent="0.25">
      <c r="A25" s="3"/>
    </row>
    <row r="26" spans="1:23" s="2" customFormat="1" x14ac:dyDescent="0.25">
      <c r="A26" s="3" t="s">
        <v>253</v>
      </c>
    </row>
    <row r="27" spans="1:23" s="2" customFormat="1" x14ac:dyDescent="0.25">
      <c r="A27" s="3" t="s">
        <v>254</v>
      </c>
    </row>
    <row r="28" spans="1:23" s="4" customFormat="1" ht="15" customHeight="1" x14ac:dyDescent="0.25">
      <c r="A28" s="33" t="s">
        <v>8</v>
      </c>
      <c r="B28" s="33" t="s">
        <v>9</v>
      </c>
      <c r="C28" s="36" t="s">
        <v>155</v>
      </c>
      <c r="D28" s="37"/>
      <c r="E28" s="38"/>
      <c r="F28" s="36" t="s">
        <v>154</v>
      </c>
      <c r="G28" s="37"/>
      <c r="H28" s="38"/>
      <c r="I28" s="36" t="s">
        <v>153</v>
      </c>
      <c r="J28" s="37"/>
      <c r="K28" s="38"/>
      <c r="L28" s="36" t="s">
        <v>152</v>
      </c>
      <c r="M28" s="37"/>
      <c r="N28" s="38"/>
      <c r="O28" s="36" t="s">
        <v>151</v>
      </c>
      <c r="P28" s="37"/>
      <c r="Q28" s="38"/>
      <c r="R28" s="36" t="s">
        <v>150</v>
      </c>
      <c r="S28" s="37"/>
      <c r="T28" s="38"/>
      <c r="U28" s="36" t="s">
        <v>149</v>
      </c>
      <c r="V28" s="37"/>
      <c r="W28" s="38"/>
    </row>
    <row r="29" spans="1:23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</row>
    <row r="30" spans="1:23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</row>
    <row r="31" spans="1:23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</row>
    <row r="32" spans="1:23" x14ac:dyDescent="0.25">
      <c r="A32" s="6" t="s">
        <v>235</v>
      </c>
      <c r="B32" s="7" t="s">
        <v>27</v>
      </c>
      <c r="C32" s="8">
        <f>F32+I32+L32+O32+R32+U32</f>
        <v>59133</v>
      </c>
      <c r="D32" s="8">
        <f>G32+J32+M32+P32+S32+V32</f>
        <v>31932</v>
      </c>
      <c r="E32" s="8">
        <f>H32+K32+N32+Q32+T32+W32</f>
        <v>27201</v>
      </c>
      <c r="F32" s="8">
        <v>33949</v>
      </c>
      <c r="G32" s="8">
        <v>29834</v>
      </c>
      <c r="H32" s="8">
        <v>4115</v>
      </c>
      <c r="I32" s="8">
        <v>306</v>
      </c>
      <c r="J32" s="8">
        <v>255</v>
      </c>
      <c r="K32" s="8">
        <v>51</v>
      </c>
      <c r="L32" s="8">
        <v>3669</v>
      </c>
      <c r="M32" s="8">
        <v>121</v>
      </c>
      <c r="N32" s="8">
        <v>3548</v>
      </c>
      <c r="O32" s="8">
        <v>1312</v>
      </c>
      <c r="P32" s="8">
        <v>774</v>
      </c>
      <c r="Q32" s="8">
        <v>538</v>
      </c>
      <c r="R32" s="8">
        <v>1527</v>
      </c>
      <c r="S32" s="8">
        <v>0</v>
      </c>
      <c r="T32" s="8">
        <v>1527</v>
      </c>
      <c r="U32" s="8">
        <v>18370</v>
      </c>
      <c r="V32" s="8">
        <v>948</v>
      </c>
      <c r="W32" s="8">
        <v>17422</v>
      </c>
    </row>
    <row r="33" spans="1:23" x14ac:dyDescent="0.25">
      <c r="A33" s="6" t="s">
        <v>236</v>
      </c>
      <c r="B33" s="7" t="s">
        <v>28</v>
      </c>
      <c r="C33" s="8">
        <f t="shared" ref="C33:C40" si="0">F33+I33+L33+O33+R33+U33</f>
        <v>57170</v>
      </c>
      <c r="D33" s="8">
        <f t="shared" ref="D33:D40" si="1">G33+J33+M33+P33+S33+V33</f>
        <v>31888</v>
      </c>
      <c r="E33" s="8">
        <f t="shared" ref="E33:E40" si="2">H33+K33+N33+Q33+T33+W33</f>
        <v>25282</v>
      </c>
      <c r="F33" s="8">
        <v>32274</v>
      </c>
      <c r="G33" s="8">
        <v>29422</v>
      </c>
      <c r="H33" s="8">
        <v>2852</v>
      </c>
      <c r="I33" s="8">
        <v>257</v>
      </c>
      <c r="J33" s="8">
        <v>227</v>
      </c>
      <c r="K33" s="8">
        <v>30</v>
      </c>
      <c r="L33" s="8">
        <v>3598</v>
      </c>
      <c r="M33" s="8">
        <v>121</v>
      </c>
      <c r="N33" s="8">
        <v>3477</v>
      </c>
      <c r="O33" s="8">
        <v>1195</v>
      </c>
      <c r="P33" s="8">
        <v>711</v>
      </c>
      <c r="Q33" s="8">
        <v>484</v>
      </c>
      <c r="R33" s="8">
        <v>1476</v>
      </c>
      <c r="S33" s="8">
        <v>0</v>
      </c>
      <c r="T33" s="8">
        <v>1476</v>
      </c>
      <c r="U33" s="8">
        <v>18370</v>
      </c>
      <c r="V33" s="8">
        <v>1407</v>
      </c>
      <c r="W33" s="8">
        <v>16963</v>
      </c>
    </row>
    <row r="34" spans="1:23" x14ac:dyDescent="0.25">
      <c r="A34" s="6" t="s">
        <v>237</v>
      </c>
      <c r="B34" s="7" t="s">
        <v>29</v>
      </c>
      <c r="C34" s="8">
        <f t="shared" si="0"/>
        <v>2442</v>
      </c>
      <c r="D34" s="8">
        <f t="shared" si="1"/>
        <v>523</v>
      </c>
      <c r="E34" s="8">
        <f t="shared" si="2"/>
        <v>1919</v>
      </c>
      <c r="F34" s="8">
        <v>1675</v>
      </c>
      <c r="G34" s="8">
        <v>412</v>
      </c>
      <c r="H34" s="8">
        <v>1263</v>
      </c>
      <c r="I34" s="8">
        <v>49</v>
      </c>
      <c r="J34" s="8">
        <v>28</v>
      </c>
      <c r="K34" s="8">
        <v>21</v>
      </c>
      <c r="L34" s="8">
        <v>71</v>
      </c>
      <c r="M34" s="8">
        <v>0</v>
      </c>
      <c r="N34" s="8">
        <v>71</v>
      </c>
      <c r="O34" s="8">
        <v>117</v>
      </c>
      <c r="P34" s="8">
        <v>63</v>
      </c>
      <c r="Q34" s="8">
        <v>54</v>
      </c>
      <c r="R34" s="8">
        <v>51</v>
      </c>
      <c r="S34" s="8">
        <v>0</v>
      </c>
      <c r="T34" s="8">
        <v>51</v>
      </c>
      <c r="U34" s="8">
        <v>479</v>
      </c>
      <c r="V34" s="8">
        <v>20</v>
      </c>
      <c r="W34" s="8">
        <v>459</v>
      </c>
    </row>
    <row r="35" spans="1:23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3" ht="26.25" x14ac:dyDescent="0.25">
      <c r="A36" s="6" t="s">
        <v>239</v>
      </c>
      <c r="B36" s="16" t="s">
        <v>32</v>
      </c>
      <c r="C36" s="8">
        <f t="shared" si="0"/>
        <v>147</v>
      </c>
      <c r="D36" s="8">
        <f t="shared" si="1"/>
        <v>32</v>
      </c>
      <c r="E36" s="8">
        <f t="shared" si="2"/>
        <v>115</v>
      </c>
      <c r="F36" s="11">
        <v>101</v>
      </c>
      <c r="G36" s="11">
        <v>25</v>
      </c>
      <c r="H36" s="11">
        <v>76</v>
      </c>
      <c r="I36" s="11">
        <v>3</v>
      </c>
      <c r="J36" s="11">
        <v>2</v>
      </c>
      <c r="K36" s="11">
        <v>1</v>
      </c>
      <c r="L36" s="11">
        <v>4</v>
      </c>
      <c r="M36" s="11">
        <v>0</v>
      </c>
      <c r="N36" s="11">
        <v>4</v>
      </c>
      <c r="O36" s="11">
        <v>7</v>
      </c>
      <c r="P36" s="11">
        <v>4</v>
      </c>
      <c r="Q36" s="11">
        <v>3</v>
      </c>
      <c r="R36" s="11">
        <v>3</v>
      </c>
      <c r="S36" s="11">
        <v>0</v>
      </c>
      <c r="T36" s="11">
        <v>3</v>
      </c>
      <c r="U36" s="11">
        <v>29</v>
      </c>
      <c r="V36" s="11">
        <v>1</v>
      </c>
      <c r="W36" s="11">
        <v>28</v>
      </c>
    </row>
    <row r="37" spans="1:23" ht="39" x14ac:dyDescent="0.25">
      <c r="A37" s="14" t="s">
        <v>240</v>
      </c>
      <c r="B37" s="17" t="s">
        <v>241</v>
      </c>
      <c r="C37" s="8">
        <f t="shared" si="0"/>
        <v>50</v>
      </c>
      <c r="D37" s="8">
        <f t="shared" si="1"/>
        <v>9</v>
      </c>
      <c r="E37" s="8">
        <f t="shared" si="2"/>
        <v>41</v>
      </c>
      <c r="F37" s="13">
        <v>17</v>
      </c>
      <c r="G37" s="13">
        <v>2</v>
      </c>
      <c r="H37" s="13">
        <v>15</v>
      </c>
      <c r="I37" s="13">
        <v>2</v>
      </c>
      <c r="J37" s="13">
        <v>1</v>
      </c>
      <c r="K37" s="13">
        <v>1</v>
      </c>
      <c r="L37" s="13">
        <v>5</v>
      </c>
      <c r="M37" s="13">
        <v>1</v>
      </c>
      <c r="N37" s="13">
        <v>4</v>
      </c>
      <c r="O37" s="13">
        <v>7</v>
      </c>
      <c r="P37" s="13">
        <v>2</v>
      </c>
      <c r="Q37" s="13">
        <v>5</v>
      </c>
      <c r="R37" s="13">
        <v>4</v>
      </c>
      <c r="S37" s="13">
        <v>0</v>
      </c>
      <c r="T37" s="13">
        <v>4</v>
      </c>
      <c r="U37" s="13">
        <v>15</v>
      </c>
      <c r="V37" s="13">
        <v>3</v>
      </c>
      <c r="W37" s="13">
        <v>12</v>
      </c>
    </row>
    <row r="38" spans="1:23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26.25" x14ac:dyDescent="0.25">
      <c r="A39" s="15" t="s">
        <v>242</v>
      </c>
      <c r="B39" s="17" t="s">
        <v>243</v>
      </c>
      <c r="C39" s="8">
        <f t="shared" si="0"/>
        <v>1</v>
      </c>
      <c r="D39" s="8">
        <f t="shared" si="1"/>
        <v>1</v>
      </c>
      <c r="E39" s="8">
        <f t="shared" si="2"/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1</v>
      </c>
      <c r="V39" s="13">
        <v>1</v>
      </c>
      <c r="W39" s="13">
        <v>0</v>
      </c>
    </row>
    <row r="40" spans="1:23" x14ac:dyDescent="0.25">
      <c r="A40" s="14" t="s">
        <v>31</v>
      </c>
      <c r="B40" s="17" t="s">
        <v>244</v>
      </c>
      <c r="C40" s="8">
        <f t="shared" si="0"/>
        <v>118943</v>
      </c>
      <c r="D40" s="8">
        <f t="shared" si="1"/>
        <v>64385</v>
      </c>
      <c r="E40" s="8">
        <f t="shared" si="2"/>
        <v>54558</v>
      </c>
      <c r="F40" s="24">
        <f t="shared" ref="F40:W40" si="3">SUM(F32:F39)</f>
        <v>68016</v>
      </c>
      <c r="G40" s="24">
        <f t="shared" si="3"/>
        <v>59695</v>
      </c>
      <c r="H40" s="24">
        <f t="shared" si="3"/>
        <v>8321</v>
      </c>
      <c r="I40" s="24">
        <f t="shared" si="3"/>
        <v>617</v>
      </c>
      <c r="J40" s="24">
        <f t="shared" si="3"/>
        <v>513</v>
      </c>
      <c r="K40" s="24">
        <f t="shared" si="3"/>
        <v>104</v>
      </c>
      <c r="L40" s="24">
        <f t="shared" si="3"/>
        <v>7347</v>
      </c>
      <c r="M40" s="24">
        <f t="shared" si="3"/>
        <v>243</v>
      </c>
      <c r="N40" s="24">
        <f t="shared" si="3"/>
        <v>7104</v>
      </c>
      <c r="O40" s="24">
        <f t="shared" si="3"/>
        <v>2638</v>
      </c>
      <c r="P40" s="24">
        <f t="shared" si="3"/>
        <v>1554</v>
      </c>
      <c r="Q40" s="24">
        <f t="shared" si="3"/>
        <v>1084</v>
      </c>
      <c r="R40" s="24">
        <f t="shared" si="3"/>
        <v>3061</v>
      </c>
      <c r="S40" s="24">
        <f t="shared" si="3"/>
        <v>0</v>
      </c>
      <c r="T40" s="24">
        <f t="shared" si="3"/>
        <v>3061</v>
      </c>
      <c r="U40" s="24">
        <f t="shared" si="3"/>
        <v>37264</v>
      </c>
      <c r="V40" s="24">
        <f t="shared" si="3"/>
        <v>2380</v>
      </c>
      <c r="W40" s="24">
        <f t="shared" si="3"/>
        <v>34884</v>
      </c>
    </row>
  </sheetData>
  <mergeCells count="23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U28:W28"/>
    <mergeCell ref="U29:U30"/>
    <mergeCell ref="V29:W29"/>
    <mergeCell ref="O28:Q28"/>
    <mergeCell ref="O29:O30"/>
    <mergeCell ref="P29:Q29"/>
    <mergeCell ref="R28:T28"/>
    <mergeCell ref="R29:R30"/>
    <mergeCell ref="S29:T29"/>
  </mergeCells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opLeftCell="A26" zoomScaleNormal="100" workbookViewId="0">
      <selection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6" s="2" customFormat="1" x14ac:dyDescent="0.25">
      <c r="A17" s="3" t="s">
        <v>167</v>
      </c>
    </row>
    <row r="18" spans="1:26" s="2" customFormat="1" x14ac:dyDescent="0.25">
      <c r="A18" s="3" t="s">
        <v>170</v>
      </c>
    </row>
    <row r="19" spans="1:26" s="2" customFormat="1" x14ac:dyDescent="0.25">
      <c r="A19" s="3"/>
    </row>
    <row r="20" spans="1:26" s="4" customFormat="1" ht="25.5" x14ac:dyDescent="0.25">
      <c r="A20" s="5" t="s">
        <v>8</v>
      </c>
      <c r="B20" s="5" t="s">
        <v>9</v>
      </c>
      <c r="C20" s="5" t="s">
        <v>10</v>
      </c>
    </row>
    <row r="21" spans="1:26" x14ac:dyDescent="0.25">
      <c r="A21" s="6" t="s">
        <v>11</v>
      </c>
      <c r="B21" s="7" t="s">
        <v>12</v>
      </c>
      <c r="C21" s="7"/>
    </row>
    <row r="22" spans="1:26" x14ac:dyDescent="0.25">
      <c r="A22" s="6" t="s">
        <v>13</v>
      </c>
      <c r="B22" s="7" t="s">
        <v>14</v>
      </c>
      <c r="C22" s="7" t="s">
        <v>169</v>
      </c>
    </row>
    <row r="23" spans="1:26" x14ac:dyDescent="0.25">
      <c r="A23" s="6" t="s">
        <v>15</v>
      </c>
      <c r="B23" s="7" t="s">
        <v>16</v>
      </c>
      <c r="C23" s="7" t="s">
        <v>168</v>
      </c>
    </row>
    <row r="24" spans="1:26" ht="102.75" x14ac:dyDescent="0.25">
      <c r="A24" s="6" t="s">
        <v>17</v>
      </c>
      <c r="B24" s="7" t="s">
        <v>18</v>
      </c>
      <c r="C24" s="7" t="s">
        <v>167</v>
      </c>
    </row>
    <row r="25" spans="1:26" s="2" customFormat="1" x14ac:dyDescent="0.25">
      <c r="A25" s="3"/>
    </row>
    <row r="26" spans="1:26" s="2" customFormat="1" x14ac:dyDescent="0.25">
      <c r="A26" s="3" t="s">
        <v>253</v>
      </c>
    </row>
    <row r="27" spans="1:26" s="2" customFormat="1" x14ac:dyDescent="0.25">
      <c r="A27" s="3" t="s">
        <v>254</v>
      </c>
    </row>
    <row r="28" spans="1:26" s="4" customFormat="1" ht="15" customHeight="1" x14ac:dyDescent="0.25">
      <c r="A28" s="33" t="s">
        <v>8</v>
      </c>
      <c r="B28" s="33" t="s">
        <v>9</v>
      </c>
      <c r="C28" s="36" t="s">
        <v>166</v>
      </c>
      <c r="D28" s="37"/>
      <c r="E28" s="38"/>
      <c r="F28" s="36" t="s">
        <v>165</v>
      </c>
      <c r="G28" s="37"/>
      <c r="H28" s="38"/>
      <c r="I28" s="36" t="s">
        <v>164</v>
      </c>
      <c r="J28" s="37"/>
      <c r="K28" s="38"/>
      <c r="L28" s="36" t="s">
        <v>163</v>
      </c>
      <c r="M28" s="37"/>
      <c r="N28" s="38"/>
      <c r="O28" s="36" t="s">
        <v>162</v>
      </c>
      <c r="P28" s="37"/>
      <c r="Q28" s="38"/>
      <c r="R28" s="36" t="s">
        <v>161</v>
      </c>
      <c r="S28" s="37"/>
      <c r="T28" s="38"/>
      <c r="U28" s="36" t="s">
        <v>160</v>
      </c>
      <c r="V28" s="37"/>
      <c r="W28" s="38"/>
      <c r="X28" s="36" t="s">
        <v>159</v>
      </c>
      <c r="Y28" s="37"/>
      <c r="Z28" s="38"/>
    </row>
    <row r="29" spans="1:26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</row>
    <row r="30" spans="1:26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</row>
    <row r="31" spans="1:26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</row>
    <row r="32" spans="1:26" x14ac:dyDescent="0.25">
      <c r="A32" s="6" t="s">
        <v>235</v>
      </c>
      <c r="B32" s="7" t="s">
        <v>27</v>
      </c>
      <c r="C32" s="8">
        <f>F32+I32+L32+O32+R32+U32+X32</f>
        <v>41419</v>
      </c>
      <c r="D32" s="8">
        <f>G32+J32+M32+P32+S32+V32+Y32</f>
        <v>35101</v>
      </c>
      <c r="E32" s="8">
        <f>H32+K32+N32+Q32+T32+W32+Z32</f>
        <v>6318</v>
      </c>
      <c r="F32" s="8">
        <v>26429</v>
      </c>
      <c r="G32" s="8">
        <v>25169</v>
      </c>
      <c r="H32" s="8">
        <v>1260</v>
      </c>
      <c r="I32" s="8">
        <v>824</v>
      </c>
      <c r="J32" s="8">
        <v>1</v>
      </c>
      <c r="K32" s="8">
        <v>823</v>
      </c>
      <c r="L32" s="8">
        <v>8704</v>
      </c>
      <c r="M32" s="8">
        <v>8323</v>
      </c>
      <c r="N32" s="8">
        <v>381</v>
      </c>
      <c r="O32" s="8">
        <v>1934</v>
      </c>
      <c r="P32" s="8">
        <v>1423</v>
      </c>
      <c r="Q32" s="8">
        <v>511</v>
      </c>
      <c r="R32" s="8">
        <v>3263</v>
      </c>
      <c r="S32" s="8">
        <v>98</v>
      </c>
      <c r="T32" s="8">
        <v>3165</v>
      </c>
      <c r="U32" s="8">
        <v>215</v>
      </c>
      <c r="V32" s="8">
        <v>87</v>
      </c>
      <c r="W32" s="8">
        <v>128</v>
      </c>
      <c r="X32" s="8">
        <v>50</v>
      </c>
      <c r="Y32" s="8">
        <v>0</v>
      </c>
      <c r="Z32" s="8">
        <v>50</v>
      </c>
    </row>
    <row r="33" spans="1:26" x14ac:dyDescent="0.25">
      <c r="A33" s="6" t="s">
        <v>236</v>
      </c>
      <c r="B33" s="7" t="s">
        <v>28</v>
      </c>
      <c r="C33" s="8">
        <f t="shared" ref="C33:C40" si="0">F33+I33+L33+O33+R33+U33+X33</f>
        <v>38939</v>
      </c>
      <c r="D33" s="8">
        <f t="shared" ref="D33:D40" si="1">G33+J33+M33+P33+S33+V33+Y33</f>
        <v>33873</v>
      </c>
      <c r="E33" s="8">
        <f t="shared" ref="E33:E40" si="2">H33+K33+N33+Q33+T33+W33+Z33</f>
        <v>5066</v>
      </c>
      <c r="F33" s="8">
        <v>25717</v>
      </c>
      <c r="G33" s="8">
        <v>24761</v>
      </c>
      <c r="H33" s="8">
        <v>956</v>
      </c>
      <c r="I33" s="8">
        <v>517</v>
      </c>
      <c r="J33" s="8">
        <v>0</v>
      </c>
      <c r="K33" s="8">
        <v>517</v>
      </c>
      <c r="L33" s="8">
        <v>8121</v>
      </c>
      <c r="M33" s="8">
        <v>7840</v>
      </c>
      <c r="N33" s="8">
        <v>281</v>
      </c>
      <c r="O33" s="8">
        <v>1333</v>
      </c>
      <c r="P33" s="8">
        <v>1142</v>
      </c>
      <c r="Q33" s="8">
        <v>191</v>
      </c>
      <c r="R33" s="8">
        <v>3107</v>
      </c>
      <c r="S33" s="8">
        <v>65</v>
      </c>
      <c r="T33" s="8">
        <v>3042</v>
      </c>
      <c r="U33" s="8">
        <v>144</v>
      </c>
      <c r="V33" s="8">
        <v>65</v>
      </c>
      <c r="W33" s="8">
        <v>79</v>
      </c>
      <c r="X33" s="8">
        <v>0</v>
      </c>
      <c r="Y33" s="8">
        <v>0</v>
      </c>
      <c r="Z33" s="8">
        <v>0</v>
      </c>
    </row>
    <row r="34" spans="1:26" x14ac:dyDescent="0.25">
      <c r="A34" s="6" t="s">
        <v>237</v>
      </c>
      <c r="B34" s="7" t="s">
        <v>29</v>
      </c>
      <c r="C34" s="8">
        <f t="shared" si="0"/>
        <v>2479</v>
      </c>
      <c r="D34" s="8">
        <f t="shared" si="1"/>
        <v>1228</v>
      </c>
      <c r="E34" s="8">
        <f t="shared" si="2"/>
        <v>1251</v>
      </c>
      <c r="F34" s="11">
        <v>713</v>
      </c>
      <c r="G34" s="11">
        <v>408</v>
      </c>
      <c r="H34" s="11">
        <v>305</v>
      </c>
      <c r="I34" s="8">
        <v>307</v>
      </c>
      <c r="J34" s="8">
        <v>1</v>
      </c>
      <c r="K34" s="8">
        <v>306</v>
      </c>
      <c r="L34" s="8">
        <v>583</v>
      </c>
      <c r="M34" s="8">
        <v>483</v>
      </c>
      <c r="N34" s="8">
        <v>100</v>
      </c>
      <c r="O34" s="8">
        <v>601</v>
      </c>
      <c r="P34" s="8">
        <v>281</v>
      </c>
      <c r="Q34" s="8">
        <v>320</v>
      </c>
      <c r="R34" s="8">
        <v>155</v>
      </c>
      <c r="S34" s="8">
        <v>33</v>
      </c>
      <c r="T34" s="8">
        <v>122</v>
      </c>
      <c r="U34" s="8">
        <v>70</v>
      </c>
      <c r="V34" s="8">
        <v>22</v>
      </c>
      <c r="W34" s="8">
        <v>48</v>
      </c>
      <c r="X34" s="8">
        <v>50</v>
      </c>
      <c r="Y34" s="8">
        <v>0</v>
      </c>
      <c r="Z34" s="8">
        <v>50</v>
      </c>
    </row>
    <row r="35" spans="1:26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13">
        <v>0</v>
      </c>
      <c r="G35" s="13">
        <v>0</v>
      </c>
      <c r="H35" s="13">
        <v>0</v>
      </c>
      <c r="I35" s="20">
        <v>0</v>
      </c>
      <c r="J35" s="8">
        <v>0</v>
      </c>
      <c r="K35" s="8">
        <v>0</v>
      </c>
      <c r="L35" s="20">
        <v>0</v>
      </c>
      <c r="M35" s="8">
        <v>0</v>
      </c>
      <c r="N35" s="8">
        <v>0</v>
      </c>
      <c r="O35" s="20">
        <v>0</v>
      </c>
      <c r="P35" s="8">
        <v>0</v>
      </c>
      <c r="Q35" s="8">
        <v>0</v>
      </c>
      <c r="R35" s="20">
        <v>0</v>
      </c>
      <c r="S35" s="8">
        <v>0</v>
      </c>
      <c r="T35" s="8">
        <v>0</v>
      </c>
      <c r="U35" s="20">
        <v>0</v>
      </c>
      <c r="V35" s="8">
        <v>0</v>
      </c>
      <c r="W35" s="8">
        <v>0</v>
      </c>
      <c r="X35" s="20">
        <v>0</v>
      </c>
      <c r="Y35" s="8">
        <v>0</v>
      </c>
      <c r="Z35" s="8">
        <v>0</v>
      </c>
    </row>
    <row r="36" spans="1:26" ht="26.25" x14ac:dyDescent="0.25">
      <c r="A36" s="6" t="s">
        <v>239</v>
      </c>
      <c r="B36" s="16" t="s">
        <v>32</v>
      </c>
      <c r="C36" s="8">
        <f t="shared" si="0"/>
        <v>147</v>
      </c>
      <c r="D36" s="8">
        <f t="shared" si="1"/>
        <v>73</v>
      </c>
      <c r="E36" s="8">
        <f t="shared" si="2"/>
        <v>74</v>
      </c>
      <c r="F36" s="21">
        <v>42</v>
      </c>
      <c r="G36" s="21">
        <v>24</v>
      </c>
      <c r="H36" s="21">
        <v>18</v>
      </c>
      <c r="I36" s="11">
        <v>18</v>
      </c>
      <c r="J36" s="11">
        <v>0</v>
      </c>
      <c r="K36" s="11">
        <v>18</v>
      </c>
      <c r="L36" s="11">
        <v>35</v>
      </c>
      <c r="M36" s="11">
        <v>29</v>
      </c>
      <c r="N36" s="11">
        <v>6</v>
      </c>
      <c r="O36" s="11">
        <v>36</v>
      </c>
      <c r="P36" s="11">
        <v>17</v>
      </c>
      <c r="Q36" s="11">
        <v>19</v>
      </c>
      <c r="R36" s="11">
        <v>9</v>
      </c>
      <c r="S36" s="11">
        <v>2</v>
      </c>
      <c r="T36" s="11">
        <v>7</v>
      </c>
      <c r="U36" s="11">
        <v>4</v>
      </c>
      <c r="V36" s="11">
        <v>1</v>
      </c>
      <c r="W36" s="11">
        <v>3</v>
      </c>
      <c r="X36" s="11">
        <v>3</v>
      </c>
      <c r="Y36" s="11">
        <v>0</v>
      </c>
      <c r="Z36" s="11">
        <v>3</v>
      </c>
    </row>
    <row r="37" spans="1:26" s="2" customFormat="1" ht="39" x14ac:dyDescent="0.25">
      <c r="A37" s="14" t="s">
        <v>240</v>
      </c>
      <c r="B37" s="17" t="s">
        <v>241</v>
      </c>
      <c r="C37" s="8">
        <f t="shared" si="0"/>
        <v>53</v>
      </c>
      <c r="D37" s="8">
        <f t="shared" si="1"/>
        <v>13</v>
      </c>
      <c r="E37" s="8">
        <f t="shared" si="2"/>
        <v>40</v>
      </c>
      <c r="F37" s="19">
        <v>11</v>
      </c>
      <c r="G37" s="19">
        <v>3</v>
      </c>
      <c r="H37" s="19">
        <v>8</v>
      </c>
      <c r="I37" s="19">
        <v>13</v>
      </c>
      <c r="J37" s="19">
        <v>1</v>
      </c>
      <c r="K37" s="19">
        <v>12</v>
      </c>
      <c r="L37" s="19">
        <v>7</v>
      </c>
      <c r="M37" s="19">
        <v>4</v>
      </c>
      <c r="N37" s="19">
        <v>3</v>
      </c>
      <c r="O37" s="19">
        <v>9</v>
      </c>
      <c r="P37" s="19">
        <v>3</v>
      </c>
      <c r="Q37" s="19">
        <v>6</v>
      </c>
      <c r="R37" s="19">
        <v>5</v>
      </c>
      <c r="S37" s="19">
        <v>1</v>
      </c>
      <c r="T37" s="19">
        <v>4</v>
      </c>
      <c r="U37" s="19">
        <v>5</v>
      </c>
      <c r="V37" s="19">
        <v>1</v>
      </c>
      <c r="W37" s="19">
        <v>4</v>
      </c>
      <c r="X37" s="19">
        <v>3</v>
      </c>
      <c r="Y37" s="19">
        <v>0</v>
      </c>
      <c r="Z37" s="19">
        <v>3</v>
      </c>
    </row>
    <row r="38" spans="1:26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6.25" x14ac:dyDescent="0.25">
      <c r="A39" s="15" t="s">
        <v>242</v>
      </c>
      <c r="B39" s="17" t="s">
        <v>243</v>
      </c>
      <c r="C39" s="8">
        <f t="shared" si="0"/>
        <v>10</v>
      </c>
      <c r="D39" s="8">
        <f t="shared" si="1"/>
        <v>0</v>
      </c>
      <c r="E39" s="8">
        <f t="shared" si="2"/>
        <v>10</v>
      </c>
      <c r="F39" s="19">
        <v>0</v>
      </c>
      <c r="G39" s="19">
        <v>0</v>
      </c>
      <c r="H39" s="19">
        <v>0</v>
      </c>
      <c r="I39" s="19">
        <v>3</v>
      </c>
      <c r="J39" s="19">
        <v>0</v>
      </c>
      <c r="K39" s="19">
        <v>3</v>
      </c>
      <c r="L39" s="19">
        <v>2</v>
      </c>
      <c r="M39" s="19">
        <v>0</v>
      </c>
      <c r="N39" s="19">
        <v>2</v>
      </c>
      <c r="O39" s="19">
        <v>2</v>
      </c>
      <c r="P39" s="19">
        <v>0</v>
      </c>
      <c r="Q39" s="19">
        <v>2</v>
      </c>
      <c r="R39" s="19">
        <v>0</v>
      </c>
      <c r="S39" s="19">
        <v>0</v>
      </c>
      <c r="T39" s="19">
        <v>0</v>
      </c>
      <c r="U39" s="19">
        <v>1</v>
      </c>
      <c r="V39" s="19">
        <v>0</v>
      </c>
      <c r="W39" s="19">
        <v>1</v>
      </c>
      <c r="X39" s="19">
        <v>2</v>
      </c>
      <c r="Y39" s="19">
        <v>0</v>
      </c>
      <c r="Z39" s="19">
        <v>2</v>
      </c>
    </row>
    <row r="40" spans="1:26" x14ac:dyDescent="0.25">
      <c r="A40" s="14" t="s">
        <v>31</v>
      </c>
      <c r="B40" s="17" t="s">
        <v>244</v>
      </c>
      <c r="C40" s="8">
        <f t="shared" si="0"/>
        <v>83047</v>
      </c>
      <c r="D40" s="8">
        <f t="shared" si="1"/>
        <v>70288</v>
      </c>
      <c r="E40" s="8">
        <f t="shared" si="2"/>
        <v>12759</v>
      </c>
      <c r="F40" s="19">
        <v>52912</v>
      </c>
      <c r="G40" s="19">
        <v>50365</v>
      </c>
      <c r="H40" s="19">
        <v>2547</v>
      </c>
      <c r="I40" s="19">
        <v>1682</v>
      </c>
      <c r="J40" s="19">
        <v>3</v>
      </c>
      <c r="K40" s="19">
        <v>1679</v>
      </c>
      <c r="L40" s="19">
        <v>17452</v>
      </c>
      <c r="M40" s="19">
        <v>16679</v>
      </c>
      <c r="N40" s="19">
        <v>773</v>
      </c>
      <c r="O40" s="19">
        <v>3915</v>
      </c>
      <c r="P40" s="19">
        <v>2866</v>
      </c>
      <c r="Q40" s="19">
        <v>1049</v>
      </c>
      <c r="R40" s="19">
        <v>6539</v>
      </c>
      <c r="S40" s="19">
        <v>199</v>
      </c>
      <c r="T40" s="19">
        <v>6340</v>
      </c>
      <c r="U40" s="19">
        <v>439</v>
      </c>
      <c r="V40" s="19">
        <v>176</v>
      </c>
      <c r="W40" s="19">
        <v>263</v>
      </c>
      <c r="X40" s="19">
        <v>108</v>
      </c>
      <c r="Y40" s="19">
        <v>0</v>
      </c>
      <c r="Z40" s="19">
        <v>108</v>
      </c>
    </row>
  </sheetData>
  <mergeCells count="26">
    <mergeCell ref="L28:N28"/>
    <mergeCell ref="L29:L30"/>
    <mergeCell ref="M29:N29"/>
    <mergeCell ref="I28:K28"/>
    <mergeCell ref="I29:I30"/>
    <mergeCell ref="J29:K29"/>
    <mergeCell ref="F28:H28"/>
    <mergeCell ref="F29:F30"/>
    <mergeCell ref="G29:H29"/>
    <mergeCell ref="A28:A30"/>
    <mergeCell ref="B28:B30"/>
    <mergeCell ref="C28:E28"/>
    <mergeCell ref="C29:C30"/>
    <mergeCell ref="D29:E29"/>
    <mergeCell ref="X29:X30"/>
    <mergeCell ref="Y29:Z29"/>
    <mergeCell ref="O28:Q28"/>
    <mergeCell ref="R28:T28"/>
    <mergeCell ref="U28:W28"/>
    <mergeCell ref="X28:Z28"/>
    <mergeCell ref="O29:O30"/>
    <mergeCell ref="P29:Q29"/>
    <mergeCell ref="R29:R30"/>
    <mergeCell ref="S29:T29"/>
    <mergeCell ref="U29:U30"/>
    <mergeCell ref="V29:W29"/>
  </mergeCell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opLeftCell="A25" workbookViewId="0">
      <selection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32" s="2" customFormat="1" x14ac:dyDescent="0.25">
      <c r="A17" s="3" t="s">
        <v>181</v>
      </c>
    </row>
    <row r="18" spans="1:32" s="2" customFormat="1" x14ac:dyDescent="0.25">
      <c r="A18" s="3" t="s">
        <v>183</v>
      </c>
    </row>
    <row r="19" spans="1:32" s="2" customFormat="1" x14ac:dyDescent="0.25">
      <c r="A19" s="3"/>
    </row>
    <row r="20" spans="1:32" s="4" customFormat="1" ht="25.5" x14ac:dyDescent="0.25">
      <c r="A20" s="5" t="s">
        <v>8</v>
      </c>
      <c r="B20" s="5" t="s">
        <v>9</v>
      </c>
      <c r="C20" s="5" t="s">
        <v>10</v>
      </c>
    </row>
    <row r="21" spans="1:32" x14ac:dyDescent="0.25">
      <c r="A21" s="6" t="s">
        <v>11</v>
      </c>
      <c r="B21" s="7" t="s">
        <v>12</v>
      </c>
      <c r="C21" s="7"/>
    </row>
    <row r="22" spans="1:32" x14ac:dyDescent="0.25">
      <c r="A22" s="6" t="s">
        <v>13</v>
      </c>
      <c r="B22" s="7" t="s">
        <v>14</v>
      </c>
      <c r="C22" s="7" t="s">
        <v>182</v>
      </c>
    </row>
    <row r="23" spans="1:32" x14ac:dyDescent="0.25">
      <c r="A23" s="6" t="s">
        <v>15</v>
      </c>
      <c r="B23" s="7" t="s">
        <v>16</v>
      </c>
      <c r="C23" s="7" t="s">
        <v>168</v>
      </c>
    </row>
    <row r="24" spans="1:32" ht="115.5" x14ac:dyDescent="0.25">
      <c r="A24" s="6" t="s">
        <v>17</v>
      </c>
      <c r="B24" s="7" t="s">
        <v>18</v>
      </c>
      <c r="C24" s="7" t="s">
        <v>181</v>
      </c>
    </row>
    <row r="25" spans="1:32" s="2" customFormat="1" x14ac:dyDescent="0.25">
      <c r="A25" s="3"/>
    </row>
    <row r="26" spans="1:32" s="2" customFormat="1" x14ac:dyDescent="0.25">
      <c r="A26" s="3" t="s">
        <v>253</v>
      </c>
    </row>
    <row r="27" spans="1:32" s="2" customFormat="1" x14ac:dyDescent="0.25">
      <c r="A27" s="3" t="s">
        <v>254</v>
      </c>
    </row>
    <row r="28" spans="1:32" s="4" customFormat="1" ht="15" customHeight="1" x14ac:dyDescent="0.25">
      <c r="A28" s="33" t="s">
        <v>8</v>
      </c>
      <c r="B28" s="33" t="s">
        <v>9</v>
      </c>
      <c r="C28" s="36" t="s">
        <v>180</v>
      </c>
      <c r="D28" s="37"/>
      <c r="E28" s="38"/>
      <c r="F28" s="36" t="s">
        <v>179</v>
      </c>
      <c r="G28" s="37"/>
      <c r="H28" s="38"/>
      <c r="I28" s="36" t="s">
        <v>178</v>
      </c>
      <c r="J28" s="37"/>
      <c r="K28" s="38"/>
      <c r="L28" s="36" t="s">
        <v>177</v>
      </c>
      <c r="M28" s="37"/>
      <c r="N28" s="38"/>
      <c r="O28" s="36" t="s">
        <v>176</v>
      </c>
      <c r="P28" s="37"/>
      <c r="Q28" s="38"/>
      <c r="R28" s="36" t="s">
        <v>175</v>
      </c>
      <c r="S28" s="37"/>
      <c r="T28" s="38"/>
      <c r="U28" s="36" t="s">
        <v>174</v>
      </c>
      <c r="V28" s="37"/>
      <c r="W28" s="38"/>
      <c r="X28" s="36" t="s">
        <v>173</v>
      </c>
      <c r="Y28" s="37"/>
      <c r="Z28" s="38"/>
      <c r="AA28" s="36" t="s">
        <v>172</v>
      </c>
      <c r="AB28" s="37"/>
      <c r="AC28" s="38"/>
      <c r="AD28" s="36" t="s">
        <v>171</v>
      </c>
      <c r="AE28" s="37"/>
      <c r="AF28" s="38"/>
    </row>
    <row r="29" spans="1:32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</row>
    <row r="30" spans="1:32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</row>
    <row r="31" spans="1:32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</row>
    <row r="32" spans="1:32" x14ac:dyDescent="0.25">
      <c r="A32" s="6" t="s">
        <v>235</v>
      </c>
      <c r="B32" s="7" t="s">
        <v>27</v>
      </c>
      <c r="C32" s="8">
        <f t="shared" ref="C32:E34" si="0">F32+I32+L32+O32+R32+U32+X32+AA32+AD32</f>
        <v>42838</v>
      </c>
      <c r="D32" s="8">
        <f t="shared" si="0"/>
        <v>26703</v>
      </c>
      <c r="E32" s="8">
        <f t="shared" si="0"/>
        <v>16135</v>
      </c>
      <c r="F32" s="8">
        <v>1795</v>
      </c>
      <c r="G32" s="8">
        <v>0</v>
      </c>
      <c r="H32" s="8">
        <v>1795</v>
      </c>
      <c r="I32" s="8">
        <v>645</v>
      </c>
      <c r="J32" s="8">
        <v>0</v>
      </c>
      <c r="K32" s="8">
        <v>645</v>
      </c>
      <c r="L32" s="8">
        <v>310</v>
      </c>
      <c r="M32" s="8">
        <v>0</v>
      </c>
      <c r="N32" s="8">
        <v>310</v>
      </c>
      <c r="O32" s="8">
        <v>1514</v>
      </c>
      <c r="P32" s="8">
        <v>0</v>
      </c>
      <c r="Q32" s="8">
        <v>1514</v>
      </c>
      <c r="R32" s="8">
        <v>1606</v>
      </c>
      <c r="S32" s="8">
        <v>0</v>
      </c>
      <c r="T32" s="8">
        <v>1606</v>
      </c>
      <c r="U32" s="8">
        <v>2533</v>
      </c>
      <c r="V32" s="8">
        <v>0</v>
      </c>
      <c r="W32" s="8">
        <v>2533</v>
      </c>
      <c r="X32" s="8">
        <v>22098</v>
      </c>
      <c r="Y32" s="8">
        <v>20239</v>
      </c>
      <c r="Z32" s="8">
        <v>1859</v>
      </c>
      <c r="AA32" s="8">
        <v>374</v>
      </c>
      <c r="AB32" s="8">
        <v>0</v>
      </c>
      <c r="AC32" s="8">
        <v>374</v>
      </c>
      <c r="AD32" s="8">
        <v>11963</v>
      </c>
      <c r="AE32" s="8">
        <v>6464</v>
      </c>
      <c r="AF32" s="8">
        <v>5499</v>
      </c>
    </row>
    <row r="33" spans="1:32" x14ac:dyDescent="0.25">
      <c r="A33" s="6" t="s">
        <v>236</v>
      </c>
      <c r="B33" s="7" t="s">
        <v>28</v>
      </c>
      <c r="C33" s="8">
        <f t="shared" si="0"/>
        <v>38682</v>
      </c>
      <c r="D33" s="8">
        <f t="shared" si="0"/>
        <v>23980</v>
      </c>
      <c r="E33" s="8">
        <f t="shared" si="0"/>
        <v>14702</v>
      </c>
      <c r="F33" s="8">
        <v>1526</v>
      </c>
      <c r="G33" s="8">
        <v>0</v>
      </c>
      <c r="H33" s="8">
        <v>1526</v>
      </c>
      <c r="I33" s="8">
        <v>607</v>
      </c>
      <c r="J33" s="8">
        <v>0</v>
      </c>
      <c r="K33" s="8">
        <v>607</v>
      </c>
      <c r="L33" s="8">
        <v>300</v>
      </c>
      <c r="M33" s="8">
        <v>0</v>
      </c>
      <c r="N33" s="8">
        <v>300</v>
      </c>
      <c r="O33" s="8">
        <v>1412</v>
      </c>
      <c r="P33" s="8">
        <v>0</v>
      </c>
      <c r="Q33" s="8">
        <v>1412</v>
      </c>
      <c r="R33" s="8">
        <v>1591</v>
      </c>
      <c r="S33" s="8">
        <v>0</v>
      </c>
      <c r="T33" s="8">
        <v>1591</v>
      </c>
      <c r="U33" s="8">
        <v>2389</v>
      </c>
      <c r="V33" s="8">
        <v>0</v>
      </c>
      <c r="W33" s="8">
        <v>2389</v>
      </c>
      <c r="X33" s="8">
        <v>20056</v>
      </c>
      <c r="Y33" s="8">
        <v>18419</v>
      </c>
      <c r="Z33" s="8">
        <v>1637</v>
      </c>
      <c r="AA33" s="8">
        <v>311</v>
      </c>
      <c r="AB33" s="8">
        <v>0</v>
      </c>
      <c r="AC33" s="8">
        <v>311</v>
      </c>
      <c r="AD33" s="8">
        <v>10490</v>
      </c>
      <c r="AE33" s="8">
        <v>5561</v>
      </c>
      <c r="AF33" s="8">
        <v>4929</v>
      </c>
    </row>
    <row r="34" spans="1:32" x14ac:dyDescent="0.25">
      <c r="A34" s="6" t="s">
        <v>237</v>
      </c>
      <c r="B34" s="7" t="s">
        <v>29</v>
      </c>
      <c r="C34" s="8">
        <f t="shared" si="0"/>
        <v>4156</v>
      </c>
      <c r="D34" s="8">
        <f t="shared" si="0"/>
        <v>2723</v>
      </c>
      <c r="E34" s="8">
        <f t="shared" si="0"/>
        <v>1433</v>
      </c>
      <c r="F34" s="8">
        <v>269</v>
      </c>
      <c r="G34" s="8">
        <v>0</v>
      </c>
      <c r="H34" s="8">
        <v>269</v>
      </c>
      <c r="I34" s="8">
        <v>38</v>
      </c>
      <c r="J34" s="8">
        <v>0</v>
      </c>
      <c r="K34" s="8">
        <v>38</v>
      </c>
      <c r="L34" s="8">
        <v>10</v>
      </c>
      <c r="M34" s="8">
        <v>0</v>
      </c>
      <c r="N34" s="8">
        <v>10</v>
      </c>
      <c r="O34" s="8">
        <v>102</v>
      </c>
      <c r="P34" s="8">
        <v>0</v>
      </c>
      <c r="Q34" s="8">
        <v>102</v>
      </c>
      <c r="R34" s="8">
        <v>15</v>
      </c>
      <c r="S34" s="8">
        <v>0</v>
      </c>
      <c r="T34" s="8">
        <v>15</v>
      </c>
      <c r="U34" s="8">
        <v>144</v>
      </c>
      <c r="V34" s="8">
        <v>0</v>
      </c>
      <c r="W34" s="8">
        <v>144</v>
      </c>
      <c r="X34" s="8">
        <v>2042</v>
      </c>
      <c r="Y34" s="8">
        <v>1820</v>
      </c>
      <c r="Z34" s="8">
        <v>222</v>
      </c>
      <c r="AA34" s="8">
        <v>63</v>
      </c>
      <c r="AB34" s="8">
        <v>0</v>
      </c>
      <c r="AC34" s="8">
        <v>63</v>
      </c>
      <c r="AD34" s="8">
        <v>1473</v>
      </c>
      <c r="AE34" s="8">
        <v>903</v>
      </c>
      <c r="AF34" s="8">
        <v>570</v>
      </c>
    </row>
    <row r="35" spans="1:32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ht="26.25" x14ac:dyDescent="0.25">
      <c r="A36" s="6" t="s">
        <v>239</v>
      </c>
      <c r="B36" s="16" t="s">
        <v>32</v>
      </c>
      <c r="C36" s="11">
        <f t="shared" ref="C36:E37" si="1">F36+I36+L36+O36+R36+U36+X36+AA36+AD36</f>
        <v>249</v>
      </c>
      <c r="D36" s="11">
        <f t="shared" si="1"/>
        <v>163</v>
      </c>
      <c r="E36" s="11">
        <f t="shared" si="1"/>
        <v>86</v>
      </c>
      <c r="F36" s="11">
        <v>16</v>
      </c>
      <c r="G36" s="11">
        <v>0</v>
      </c>
      <c r="H36" s="11">
        <v>16</v>
      </c>
      <c r="I36" s="11">
        <v>2</v>
      </c>
      <c r="J36" s="11">
        <v>0</v>
      </c>
      <c r="K36" s="11">
        <v>2</v>
      </c>
      <c r="L36" s="11">
        <v>1</v>
      </c>
      <c r="M36" s="11">
        <v>0</v>
      </c>
      <c r="N36" s="11">
        <v>1</v>
      </c>
      <c r="O36" s="11">
        <v>6</v>
      </c>
      <c r="P36" s="11">
        <v>0</v>
      </c>
      <c r="Q36" s="11">
        <v>6</v>
      </c>
      <c r="R36" s="11">
        <v>1</v>
      </c>
      <c r="S36" s="11">
        <v>0</v>
      </c>
      <c r="T36" s="11">
        <v>1</v>
      </c>
      <c r="U36" s="11">
        <v>9</v>
      </c>
      <c r="V36" s="11">
        <v>0</v>
      </c>
      <c r="W36" s="11">
        <v>9</v>
      </c>
      <c r="X36" s="11">
        <v>122</v>
      </c>
      <c r="Y36" s="11">
        <v>109</v>
      </c>
      <c r="Z36" s="11">
        <v>13</v>
      </c>
      <c r="AA36" s="11">
        <v>4</v>
      </c>
      <c r="AB36" s="11">
        <v>0</v>
      </c>
      <c r="AC36" s="11">
        <v>4</v>
      </c>
      <c r="AD36" s="11">
        <v>88</v>
      </c>
      <c r="AE36" s="11">
        <v>54</v>
      </c>
      <c r="AF36" s="11">
        <v>34</v>
      </c>
    </row>
    <row r="37" spans="1:32" s="2" customFormat="1" ht="39" x14ac:dyDescent="0.25">
      <c r="A37" s="14" t="s">
        <v>240</v>
      </c>
      <c r="B37" s="17" t="s">
        <v>241</v>
      </c>
      <c r="C37" s="19">
        <f t="shared" si="1"/>
        <v>44</v>
      </c>
      <c r="D37" s="19">
        <f t="shared" si="1"/>
        <v>7</v>
      </c>
      <c r="E37" s="19">
        <f t="shared" si="1"/>
        <v>37</v>
      </c>
      <c r="F37" s="19">
        <v>3</v>
      </c>
      <c r="G37" s="19">
        <v>0</v>
      </c>
      <c r="H37" s="19">
        <v>3</v>
      </c>
      <c r="I37" s="19">
        <v>2</v>
      </c>
      <c r="J37" s="19">
        <v>0</v>
      </c>
      <c r="K37" s="19">
        <v>2</v>
      </c>
      <c r="L37" s="19">
        <v>2</v>
      </c>
      <c r="M37" s="19">
        <v>0</v>
      </c>
      <c r="N37" s="19">
        <v>2</v>
      </c>
      <c r="O37" s="19">
        <v>3</v>
      </c>
      <c r="P37" s="19">
        <v>0</v>
      </c>
      <c r="Q37" s="19">
        <v>3</v>
      </c>
      <c r="R37" s="19">
        <v>2</v>
      </c>
      <c r="S37" s="19">
        <v>0</v>
      </c>
      <c r="T37" s="19">
        <v>2</v>
      </c>
      <c r="U37" s="19">
        <v>7</v>
      </c>
      <c r="V37" s="19">
        <v>0</v>
      </c>
      <c r="W37" s="19">
        <v>7</v>
      </c>
      <c r="X37" s="19">
        <v>10</v>
      </c>
      <c r="Y37" s="19">
        <v>3</v>
      </c>
      <c r="Z37" s="19">
        <v>7</v>
      </c>
      <c r="AA37" s="19">
        <v>2</v>
      </c>
      <c r="AB37" s="19">
        <v>0</v>
      </c>
      <c r="AC37" s="19">
        <v>2</v>
      </c>
      <c r="AD37" s="19">
        <v>13</v>
      </c>
      <c r="AE37" s="19">
        <v>4</v>
      </c>
      <c r="AF37" s="19">
        <v>9</v>
      </c>
    </row>
    <row r="38" spans="1:32" x14ac:dyDescent="0.25">
      <c r="A38" s="14" t="s">
        <v>21</v>
      </c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1:32" ht="26.25" x14ac:dyDescent="0.25">
      <c r="A39" s="15" t="s">
        <v>242</v>
      </c>
      <c r="B39" s="17" t="s">
        <v>243</v>
      </c>
      <c r="C39" s="19">
        <f>F39+I39+L39+O39+R39+U39+X39+AA39+AD39</f>
        <v>5</v>
      </c>
      <c r="D39" s="19">
        <f>G39+J39+M39+P39+S39+V39+Y39+AB39+AE39</f>
        <v>0</v>
      </c>
      <c r="E39" s="19">
        <f>H39+K39+N39+Q39+T39+W39+Z39+AC39+AF39</f>
        <v>5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1</v>
      </c>
      <c r="M39" s="19">
        <v>0</v>
      </c>
      <c r="N39" s="19">
        <v>1</v>
      </c>
      <c r="O39" s="19">
        <v>1</v>
      </c>
      <c r="P39" s="19">
        <v>0</v>
      </c>
      <c r="Q39" s="19">
        <v>1</v>
      </c>
      <c r="R39" s="19">
        <v>0</v>
      </c>
      <c r="S39" s="19">
        <v>0</v>
      </c>
      <c r="T39" s="19">
        <v>0</v>
      </c>
      <c r="U39" s="19">
        <v>1</v>
      </c>
      <c r="V39" s="19">
        <v>0</v>
      </c>
      <c r="W39" s="19">
        <v>1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2</v>
      </c>
      <c r="AE39" s="19">
        <v>0</v>
      </c>
      <c r="AF39" s="19">
        <v>2</v>
      </c>
    </row>
    <row r="40" spans="1:32" x14ac:dyDescent="0.25">
      <c r="A40" s="14" t="s">
        <v>31</v>
      </c>
      <c r="B40" s="17" t="s">
        <v>244</v>
      </c>
      <c r="C40" s="22">
        <f>SUM(C32:C39)</f>
        <v>85974</v>
      </c>
      <c r="D40" s="22">
        <f>SUM(D32:D39)</f>
        <v>53576</v>
      </c>
      <c r="E40" s="22">
        <f>SUM(E32:E39)</f>
        <v>32398</v>
      </c>
      <c r="F40" s="19">
        <v>3609</v>
      </c>
      <c r="G40" s="19">
        <v>0</v>
      </c>
      <c r="H40" s="19">
        <v>3609</v>
      </c>
      <c r="I40" s="19">
        <v>1294</v>
      </c>
      <c r="J40" s="19">
        <v>0</v>
      </c>
      <c r="K40" s="19">
        <v>1294</v>
      </c>
      <c r="L40" s="22">
        <f t="shared" ref="L40:AF40" si="2">SUM(L32:L39)</f>
        <v>624</v>
      </c>
      <c r="M40" s="22">
        <f t="shared" si="2"/>
        <v>0</v>
      </c>
      <c r="N40" s="22">
        <f t="shared" si="2"/>
        <v>624</v>
      </c>
      <c r="O40" s="22">
        <f t="shared" si="2"/>
        <v>3038</v>
      </c>
      <c r="P40" s="22">
        <f t="shared" si="2"/>
        <v>0</v>
      </c>
      <c r="Q40" s="22">
        <f t="shared" si="2"/>
        <v>3038</v>
      </c>
      <c r="R40" s="22">
        <f t="shared" si="2"/>
        <v>3215</v>
      </c>
      <c r="S40" s="22">
        <f t="shared" si="2"/>
        <v>0</v>
      </c>
      <c r="T40" s="22">
        <f t="shared" si="2"/>
        <v>3215</v>
      </c>
      <c r="U40" s="22">
        <f t="shared" si="2"/>
        <v>5083</v>
      </c>
      <c r="V40" s="22">
        <f t="shared" si="2"/>
        <v>0</v>
      </c>
      <c r="W40" s="22">
        <f t="shared" si="2"/>
        <v>5083</v>
      </c>
      <c r="X40" s="22">
        <f t="shared" si="2"/>
        <v>44328</v>
      </c>
      <c r="Y40" s="22">
        <f t="shared" si="2"/>
        <v>40590</v>
      </c>
      <c r="Z40" s="22">
        <f t="shared" si="2"/>
        <v>3738</v>
      </c>
      <c r="AA40" s="22">
        <f t="shared" si="2"/>
        <v>754</v>
      </c>
      <c r="AB40" s="22">
        <f t="shared" si="2"/>
        <v>0</v>
      </c>
      <c r="AC40" s="22">
        <f t="shared" si="2"/>
        <v>754</v>
      </c>
      <c r="AD40" s="22">
        <f t="shared" si="2"/>
        <v>24029</v>
      </c>
      <c r="AE40" s="22">
        <f t="shared" si="2"/>
        <v>12986</v>
      </c>
      <c r="AF40" s="22">
        <f t="shared" si="2"/>
        <v>11043</v>
      </c>
    </row>
    <row r="42" spans="1:32" x14ac:dyDescent="0.25">
      <c r="F42" s="23"/>
    </row>
  </sheetData>
  <mergeCells count="32">
    <mergeCell ref="X28:Z28"/>
    <mergeCell ref="X29:X30"/>
    <mergeCell ref="Y29:Z29"/>
    <mergeCell ref="U28:W28"/>
    <mergeCell ref="U29:U30"/>
    <mergeCell ref="V29:W29"/>
    <mergeCell ref="R28:T28"/>
    <mergeCell ref="R29:R30"/>
    <mergeCell ref="S29:T29"/>
    <mergeCell ref="O28:Q28"/>
    <mergeCell ref="O29:O30"/>
    <mergeCell ref="P29:Q29"/>
    <mergeCell ref="AD28:AF28"/>
    <mergeCell ref="AA29:AA30"/>
    <mergeCell ref="AB29:AC29"/>
    <mergeCell ref="AD29:AD30"/>
    <mergeCell ref="AE29:AF29"/>
    <mergeCell ref="AA28:AC28"/>
    <mergeCell ref="L28:N28"/>
    <mergeCell ref="L29:L30"/>
    <mergeCell ref="M29:N29"/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</mergeCell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topLeftCell="B26" zoomScale="87" zoomScaleNormal="87" workbookViewId="0">
      <pane xSplit="1" ySplit="6" topLeftCell="C32" activePane="bottomRight" state="frozen"/>
      <selection activeCell="B26" sqref="B26"/>
      <selection pane="topRight" activeCell="C26" sqref="C26"/>
      <selection pane="bottomLeft" activeCell="B32" sqref="B32"/>
      <selection pane="bottomRight" activeCell="K48" sqref="K4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41" s="2" customFormat="1" x14ac:dyDescent="0.25">
      <c r="A17" s="3" t="s">
        <v>197</v>
      </c>
    </row>
    <row r="18" spans="1:41" s="2" customFormat="1" x14ac:dyDescent="0.25">
      <c r="A18" s="3" t="s">
        <v>199</v>
      </c>
    </row>
    <row r="19" spans="1:41" s="2" customFormat="1" x14ac:dyDescent="0.25">
      <c r="A19" s="3"/>
    </row>
    <row r="20" spans="1:41" s="4" customFormat="1" ht="25.5" x14ac:dyDescent="0.25">
      <c r="A20" s="5" t="s">
        <v>8</v>
      </c>
      <c r="B20" s="5" t="s">
        <v>9</v>
      </c>
      <c r="C20" s="5" t="s">
        <v>10</v>
      </c>
    </row>
    <row r="21" spans="1:41" x14ac:dyDescent="0.25">
      <c r="A21" s="6" t="s">
        <v>11</v>
      </c>
      <c r="B21" s="7" t="s">
        <v>12</v>
      </c>
      <c r="C21" s="7"/>
    </row>
    <row r="22" spans="1:41" x14ac:dyDescent="0.25">
      <c r="A22" s="6" t="s">
        <v>13</v>
      </c>
      <c r="B22" s="7" t="s">
        <v>14</v>
      </c>
      <c r="C22" s="7" t="s">
        <v>198</v>
      </c>
    </row>
    <row r="23" spans="1:41" x14ac:dyDescent="0.25">
      <c r="A23" s="6" t="s">
        <v>15</v>
      </c>
      <c r="B23" s="7" t="s">
        <v>16</v>
      </c>
      <c r="C23" s="7" t="s">
        <v>168</v>
      </c>
    </row>
    <row r="24" spans="1:41" ht="102.75" x14ac:dyDescent="0.25">
      <c r="A24" s="6" t="s">
        <v>17</v>
      </c>
      <c r="B24" s="7" t="s">
        <v>18</v>
      </c>
      <c r="C24" s="7" t="s">
        <v>197</v>
      </c>
    </row>
    <row r="25" spans="1:41" s="2" customFormat="1" x14ac:dyDescent="0.25">
      <c r="A25" s="3"/>
    </row>
    <row r="26" spans="1:41" s="2" customFormat="1" x14ac:dyDescent="0.25">
      <c r="A26" s="3" t="s">
        <v>253</v>
      </c>
    </row>
    <row r="27" spans="1:41" s="2" customFormat="1" x14ac:dyDescent="0.25">
      <c r="A27" s="3" t="s">
        <v>254</v>
      </c>
    </row>
    <row r="28" spans="1:41" s="4" customFormat="1" ht="15" customHeight="1" x14ac:dyDescent="0.25">
      <c r="A28" s="33" t="s">
        <v>8</v>
      </c>
      <c r="B28" s="33" t="s">
        <v>9</v>
      </c>
      <c r="C28" s="36" t="s">
        <v>196</v>
      </c>
      <c r="D28" s="37"/>
      <c r="E28" s="38"/>
      <c r="F28" s="36" t="s">
        <v>195</v>
      </c>
      <c r="G28" s="37"/>
      <c r="H28" s="38"/>
      <c r="I28" s="36" t="s">
        <v>194</v>
      </c>
      <c r="J28" s="37"/>
      <c r="K28" s="38"/>
      <c r="L28" s="36" t="s">
        <v>193</v>
      </c>
      <c r="M28" s="37"/>
      <c r="N28" s="38"/>
      <c r="O28" s="36" t="s">
        <v>192</v>
      </c>
      <c r="P28" s="37"/>
      <c r="Q28" s="38"/>
      <c r="R28" s="36" t="s">
        <v>191</v>
      </c>
      <c r="S28" s="37"/>
      <c r="T28" s="38"/>
      <c r="U28" s="36" t="s">
        <v>190</v>
      </c>
      <c r="V28" s="37"/>
      <c r="W28" s="38"/>
      <c r="X28" s="36" t="s">
        <v>189</v>
      </c>
      <c r="Y28" s="37"/>
      <c r="Z28" s="38"/>
      <c r="AA28" s="36" t="s">
        <v>188</v>
      </c>
      <c r="AB28" s="37"/>
      <c r="AC28" s="38"/>
      <c r="AD28" s="36" t="s">
        <v>187</v>
      </c>
      <c r="AE28" s="37"/>
      <c r="AF28" s="38"/>
      <c r="AG28" s="36" t="s">
        <v>186</v>
      </c>
      <c r="AH28" s="37"/>
      <c r="AI28" s="38"/>
      <c r="AJ28" s="36" t="s">
        <v>185</v>
      </c>
      <c r="AK28" s="37"/>
      <c r="AL28" s="38"/>
      <c r="AM28" s="36" t="s">
        <v>184</v>
      </c>
      <c r="AN28" s="37"/>
      <c r="AO28" s="38"/>
    </row>
    <row r="29" spans="1:41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  <c r="AG29" s="33" t="s">
        <v>20</v>
      </c>
      <c r="AH29" s="36" t="s">
        <v>21</v>
      </c>
      <c r="AI29" s="38"/>
      <c r="AJ29" s="33" t="s">
        <v>20</v>
      </c>
      <c r="AK29" s="36" t="s">
        <v>21</v>
      </c>
      <c r="AL29" s="38"/>
      <c r="AM29" s="33" t="s">
        <v>20</v>
      </c>
      <c r="AN29" s="36" t="s">
        <v>21</v>
      </c>
      <c r="AO29" s="38"/>
    </row>
    <row r="30" spans="1:41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  <c r="AG30" s="35"/>
      <c r="AH30" s="5" t="s">
        <v>22</v>
      </c>
      <c r="AI30" s="5" t="s">
        <v>23</v>
      </c>
      <c r="AJ30" s="35"/>
      <c r="AK30" s="5" t="s">
        <v>22</v>
      </c>
      <c r="AL30" s="5" t="s">
        <v>23</v>
      </c>
      <c r="AM30" s="35"/>
      <c r="AN30" s="5" t="s">
        <v>22</v>
      </c>
      <c r="AO30" s="5" t="s">
        <v>23</v>
      </c>
    </row>
    <row r="31" spans="1:41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  <c r="AG31" s="7" t="s">
        <v>24</v>
      </c>
      <c r="AH31" s="7" t="s">
        <v>25</v>
      </c>
      <c r="AI31" s="7" t="s">
        <v>26</v>
      </c>
      <c r="AJ31" s="7" t="s">
        <v>24</v>
      </c>
      <c r="AK31" s="7" t="s">
        <v>25</v>
      </c>
      <c r="AL31" s="7" t="s">
        <v>26</v>
      </c>
      <c r="AM31" s="7" t="s">
        <v>24</v>
      </c>
      <c r="AN31" s="7" t="s">
        <v>25</v>
      </c>
      <c r="AO31" s="7" t="s">
        <v>26</v>
      </c>
    </row>
    <row r="32" spans="1:41" x14ac:dyDescent="0.25">
      <c r="A32" s="6" t="s">
        <v>235</v>
      </c>
      <c r="B32" s="7" t="s">
        <v>27</v>
      </c>
      <c r="C32" s="8">
        <f>F32+I32+L32+O32+R32+U32+X32+AA32+AD32+AG32+AJ32+AM32</f>
        <v>30753</v>
      </c>
      <c r="D32" s="8">
        <f>G32+J32+M32+P32+S32+V32+Y32+AB32+AE32+AH32+AK32+AN32</f>
        <v>15072</v>
      </c>
      <c r="E32" s="8">
        <f>H32+K32+N32+Q32+T32+W32+Z32+AC32+AF32+AI32+AL32+AO32</f>
        <v>15681</v>
      </c>
      <c r="F32" s="8">
        <v>5722</v>
      </c>
      <c r="G32" s="8">
        <v>1685</v>
      </c>
      <c r="H32" s="8">
        <v>4037</v>
      </c>
      <c r="I32" s="8">
        <v>1055</v>
      </c>
      <c r="J32" s="8">
        <v>523</v>
      </c>
      <c r="K32" s="8">
        <v>532</v>
      </c>
      <c r="L32" s="8">
        <v>2230</v>
      </c>
      <c r="M32" s="8">
        <v>1225</v>
      </c>
      <c r="N32" s="8">
        <v>1005</v>
      </c>
      <c r="O32" s="8">
        <v>8708</v>
      </c>
      <c r="P32" s="8">
        <v>5897</v>
      </c>
      <c r="Q32" s="8">
        <v>2811</v>
      </c>
      <c r="R32" s="8">
        <v>463</v>
      </c>
      <c r="S32" s="8">
        <v>0</v>
      </c>
      <c r="T32" s="8">
        <v>463</v>
      </c>
      <c r="U32" s="8">
        <v>3511</v>
      </c>
      <c r="V32" s="8">
        <v>3013</v>
      </c>
      <c r="W32" s="8">
        <v>498</v>
      </c>
      <c r="X32" s="8">
        <v>1</v>
      </c>
      <c r="Y32" s="8">
        <v>0</v>
      </c>
      <c r="Z32" s="8">
        <v>1</v>
      </c>
      <c r="AA32" s="8">
        <v>2400</v>
      </c>
      <c r="AB32" s="8">
        <v>703</v>
      </c>
      <c r="AC32" s="8">
        <v>1697</v>
      </c>
      <c r="AD32" s="8">
        <v>2</v>
      </c>
      <c r="AE32" s="8">
        <v>0</v>
      </c>
      <c r="AF32" s="8">
        <v>2</v>
      </c>
      <c r="AG32" s="8">
        <v>1714</v>
      </c>
      <c r="AH32" s="8">
        <v>0</v>
      </c>
      <c r="AI32" s="8">
        <v>1714</v>
      </c>
      <c r="AJ32" s="8">
        <v>4793</v>
      </c>
      <c r="AK32" s="8">
        <v>2026</v>
      </c>
      <c r="AL32" s="8">
        <v>2767</v>
      </c>
      <c r="AM32" s="8">
        <v>154</v>
      </c>
      <c r="AN32" s="8">
        <v>0</v>
      </c>
      <c r="AO32" s="8">
        <v>154</v>
      </c>
    </row>
    <row r="33" spans="1:42" x14ac:dyDescent="0.25">
      <c r="A33" s="6" t="s">
        <v>236</v>
      </c>
      <c r="B33" s="7" t="s">
        <v>28</v>
      </c>
      <c r="C33" s="8">
        <f t="shared" ref="C33:C40" si="0">F33+I33+L33+O33+R33+U33+X33+AA33+AD33+AG33+AJ33+AM33</f>
        <v>25134</v>
      </c>
      <c r="D33" s="8">
        <f t="shared" ref="D33:D40" si="1">G33+J33+M33+P33+S33+V33+Y33+AB33+AE33+AH33+AK33+AN33</f>
        <v>12982</v>
      </c>
      <c r="E33" s="8">
        <f t="shared" ref="E33:E40" si="2">H33+K33+N33+Q33+T33+W33+Z33+AC33+AF33+AI33+AL33+AO33</f>
        <v>12152</v>
      </c>
      <c r="F33" s="8">
        <v>4507</v>
      </c>
      <c r="G33" s="8">
        <v>1435</v>
      </c>
      <c r="H33" s="8">
        <v>3072</v>
      </c>
      <c r="I33" s="8">
        <v>827</v>
      </c>
      <c r="J33" s="8">
        <v>470</v>
      </c>
      <c r="K33" s="8">
        <v>357</v>
      </c>
      <c r="L33" s="8">
        <v>1708</v>
      </c>
      <c r="M33" s="8">
        <v>980</v>
      </c>
      <c r="N33" s="8">
        <v>728</v>
      </c>
      <c r="O33" s="8">
        <v>7446</v>
      </c>
      <c r="P33" s="8">
        <v>5052</v>
      </c>
      <c r="Q33" s="8">
        <v>2394</v>
      </c>
      <c r="R33" s="8">
        <v>349</v>
      </c>
      <c r="S33" s="8">
        <v>0</v>
      </c>
      <c r="T33" s="8">
        <v>349</v>
      </c>
      <c r="U33" s="8">
        <v>3145</v>
      </c>
      <c r="V33" s="8">
        <v>2734</v>
      </c>
      <c r="W33" s="8">
        <v>411</v>
      </c>
      <c r="X33" s="8">
        <v>1</v>
      </c>
      <c r="Y33" s="8">
        <v>0</v>
      </c>
      <c r="Z33" s="8">
        <v>1</v>
      </c>
      <c r="AA33" s="8">
        <v>2001</v>
      </c>
      <c r="AB33" s="8">
        <v>571</v>
      </c>
      <c r="AC33" s="8">
        <v>1430</v>
      </c>
      <c r="AD33" s="8">
        <v>0</v>
      </c>
      <c r="AE33" s="8">
        <v>0</v>
      </c>
      <c r="AF33" s="8">
        <v>0</v>
      </c>
      <c r="AG33" s="8">
        <v>1477</v>
      </c>
      <c r="AH33" s="8">
        <v>0</v>
      </c>
      <c r="AI33" s="8">
        <v>1477</v>
      </c>
      <c r="AJ33" s="8">
        <v>3566</v>
      </c>
      <c r="AK33" s="8">
        <v>1740</v>
      </c>
      <c r="AL33" s="8">
        <v>1826</v>
      </c>
      <c r="AM33" s="8">
        <v>107</v>
      </c>
      <c r="AN33" s="8">
        <v>0</v>
      </c>
      <c r="AO33" s="8">
        <v>107</v>
      </c>
    </row>
    <row r="34" spans="1:42" x14ac:dyDescent="0.25">
      <c r="A34" s="6" t="s">
        <v>237</v>
      </c>
      <c r="B34" s="7" t="s">
        <v>29</v>
      </c>
      <c r="C34" s="8">
        <f t="shared" si="0"/>
        <v>5617</v>
      </c>
      <c r="D34" s="8">
        <f t="shared" si="1"/>
        <v>2090</v>
      </c>
      <c r="E34" s="8">
        <f t="shared" si="2"/>
        <v>3527</v>
      </c>
      <c r="F34" s="8">
        <v>1215</v>
      </c>
      <c r="G34" s="8">
        <v>250</v>
      </c>
      <c r="H34" s="8">
        <v>965</v>
      </c>
      <c r="I34" s="8">
        <v>228</v>
      </c>
      <c r="J34" s="8">
        <v>53</v>
      </c>
      <c r="K34" s="8">
        <v>175</v>
      </c>
      <c r="L34" s="8">
        <v>522</v>
      </c>
      <c r="M34" s="8">
        <v>245</v>
      </c>
      <c r="N34" s="8">
        <v>277</v>
      </c>
      <c r="O34" s="8">
        <v>1262</v>
      </c>
      <c r="P34" s="8">
        <v>845</v>
      </c>
      <c r="Q34" s="8">
        <v>417</v>
      </c>
      <c r="R34" s="8">
        <v>114</v>
      </c>
      <c r="S34" s="8">
        <v>0</v>
      </c>
      <c r="T34" s="8">
        <v>114</v>
      </c>
      <c r="U34" s="8">
        <v>366</v>
      </c>
      <c r="V34" s="8">
        <v>279</v>
      </c>
      <c r="W34" s="8">
        <v>87</v>
      </c>
      <c r="X34" s="8">
        <v>0</v>
      </c>
      <c r="Y34" s="8">
        <v>0</v>
      </c>
      <c r="Z34" s="8">
        <v>0</v>
      </c>
      <c r="AA34" s="8">
        <v>399</v>
      </c>
      <c r="AB34" s="8">
        <v>132</v>
      </c>
      <c r="AC34" s="8">
        <v>267</v>
      </c>
      <c r="AD34" s="8">
        <v>2</v>
      </c>
      <c r="AE34" s="8">
        <v>0</v>
      </c>
      <c r="AF34" s="8">
        <v>2</v>
      </c>
      <c r="AG34" s="8">
        <v>237</v>
      </c>
      <c r="AH34" s="8">
        <v>0</v>
      </c>
      <c r="AI34" s="8">
        <v>237</v>
      </c>
      <c r="AJ34" s="8">
        <v>1226</v>
      </c>
      <c r="AK34" s="8">
        <v>286</v>
      </c>
      <c r="AL34" s="8">
        <v>940</v>
      </c>
      <c r="AM34" s="8">
        <v>46</v>
      </c>
      <c r="AN34" s="8">
        <v>0</v>
      </c>
      <c r="AO34" s="8">
        <v>46</v>
      </c>
    </row>
    <row r="35" spans="1:42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25"/>
    </row>
    <row r="36" spans="1:42" ht="26.25" x14ac:dyDescent="0.25">
      <c r="A36" s="6" t="s">
        <v>239</v>
      </c>
      <c r="B36" s="16" t="s">
        <v>32</v>
      </c>
      <c r="C36" s="8">
        <f t="shared" si="0"/>
        <v>337</v>
      </c>
      <c r="D36" s="8">
        <f t="shared" si="1"/>
        <v>126</v>
      </c>
      <c r="E36" s="8">
        <f t="shared" si="2"/>
        <v>211</v>
      </c>
      <c r="F36" s="11">
        <v>73</v>
      </c>
      <c r="G36" s="11">
        <v>15</v>
      </c>
      <c r="H36" s="11">
        <v>58</v>
      </c>
      <c r="I36" s="11">
        <v>13</v>
      </c>
      <c r="J36" s="11">
        <v>3</v>
      </c>
      <c r="K36" s="11">
        <v>10</v>
      </c>
      <c r="L36" s="11">
        <v>32</v>
      </c>
      <c r="M36" s="11">
        <v>15</v>
      </c>
      <c r="N36" s="11">
        <v>17</v>
      </c>
      <c r="O36" s="11">
        <v>76</v>
      </c>
      <c r="P36" s="11">
        <v>51</v>
      </c>
      <c r="Q36" s="11">
        <v>25</v>
      </c>
      <c r="R36" s="11">
        <v>7</v>
      </c>
      <c r="S36" s="11">
        <v>0</v>
      </c>
      <c r="T36" s="11">
        <v>7</v>
      </c>
      <c r="U36" s="11">
        <v>22</v>
      </c>
      <c r="V36" s="11">
        <v>17</v>
      </c>
      <c r="W36" s="11">
        <v>5</v>
      </c>
      <c r="X36" s="11">
        <v>0</v>
      </c>
      <c r="Y36" s="11">
        <v>0</v>
      </c>
      <c r="Z36" s="11">
        <v>0</v>
      </c>
      <c r="AA36" s="11">
        <v>24</v>
      </c>
      <c r="AB36" s="11">
        <v>8</v>
      </c>
      <c r="AC36" s="11">
        <v>16</v>
      </c>
      <c r="AD36" s="11">
        <v>0</v>
      </c>
      <c r="AE36" s="11">
        <v>0</v>
      </c>
      <c r="AF36" s="11">
        <v>0</v>
      </c>
      <c r="AG36" s="11">
        <v>14</v>
      </c>
      <c r="AH36" s="11">
        <v>0</v>
      </c>
      <c r="AI36" s="11">
        <v>14</v>
      </c>
      <c r="AJ36" s="11">
        <v>73</v>
      </c>
      <c r="AK36" s="11">
        <v>17</v>
      </c>
      <c r="AL36" s="11">
        <v>56</v>
      </c>
      <c r="AM36" s="11">
        <v>3</v>
      </c>
      <c r="AN36" s="11">
        <v>0</v>
      </c>
      <c r="AO36" s="11">
        <v>3</v>
      </c>
    </row>
    <row r="37" spans="1:42" s="2" customFormat="1" ht="39" x14ac:dyDescent="0.25">
      <c r="A37" s="14" t="s">
        <v>240</v>
      </c>
      <c r="B37" s="17" t="s">
        <v>241</v>
      </c>
      <c r="C37" s="8">
        <f t="shared" si="0"/>
        <v>84</v>
      </c>
      <c r="D37" s="8">
        <f t="shared" si="1"/>
        <v>22</v>
      </c>
      <c r="E37" s="8">
        <f t="shared" si="2"/>
        <v>62</v>
      </c>
      <c r="F37" s="19">
        <v>21</v>
      </c>
      <c r="G37" s="19">
        <v>5</v>
      </c>
      <c r="H37" s="19">
        <v>16</v>
      </c>
      <c r="I37" s="19">
        <v>3</v>
      </c>
      <c r="J37" s="19">
        <v>1</v>
      </c>
      <c r="K37" s="19">
        <v>2</v>
      </c>
      <c r="L37" s="19">
        <v>5</v>
      </c>
      <c r="M37" s="19">
        <v>1</v>
      </c>
      <c r="N37" s="19">
        <v>4</v>
      </c>
      <c r="O37" s="19">
        <v>13</v>
      </c>
      <c r="P37" s="19">
        <v>7</v>
      </c>
      <c r="Q37" s="19">
        <v>6</v>
      </c>
      <c r="R37" s="19">
        <v>5</v>
      </c>
      <c r="S37" s="19">
        <v>0</v>
      </c>
      <c r="T37" s="19">
        <v>5</v>
      </c>
      <c r="U37" s="19">
        <v>8</v>
      </c>
      <c r="V37" s="19">
        <v>3</v>
      </c>
      <c r="W37" s="19">
        <v>5</v>
      </c>
      <c r="X37" s="19">
        <v>0</v>
      </c>
      <c r="Y37" s="19">
        <v>0</v>
      </c>
      <c r="Z37" s="19">
        <v>0</v>
      </c>
      <c r="AA37" s="19">
        <v>13</v>
      </c>
      <c r="AB37" s="19">
        <v>3</v>
      </c>
      <c r="AC37" s="19">
        <v>10</v>
      </c>
      <c r="AD37" s="19">
        <v>2</v>
      </c>
      <c r="AE37" s="19">
        <v>0</v>
      </c>
      <c r="AF37" s="19">
        <v>2</v>
      </c>
      <c r="AG37" s="19">
        <v>5</v>
      </c>
      <c r="AH37" s="19">
        <v>0</v>
      </c>
      <c r="AI37" s="19">
        <v>5</v>
      </c>
      <c r="AJ37" s="19">
        <v>8</v>
      </c>
      <c r="AK37" s="19">
        <v>2</v>
      </c>
      <c r="AL37" s="19">
        <v>6</v>
      </c>
      <c r="AM37" s="19">
        <v>1</v>
      </c>
      <c r="AN37" s="19">
        <v>0</v>
      </c>
      <c r="AO37" s="19">
        <v>1</v>
      </c>
    </row>
    <row r="38" spans="1:42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1:42" ht="26.25" x14ac:dyDescent="0.25">
      <c r="A39" s="15" t="s">
        <v>242</v>
      </c>
      <c r="B39" s="17" t="s">
        <v>243</v>
      </c>
      <c r="C39" s="8">
        <f t="shared" si="0"/>
        <v>6</v>
      </c>
      <c r="D39" s="8">
        <f t="shared" si="1"/>
        <v>3</v>
      </c>
      <c r="E39" s="8">
        <f t="shared" si="2"/>
        <v>3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</v>
      </c>
      <c r="P39" s="19">
        <v>1</v>
      </c>
      <c r="Q39" s="19">
        <v>0</v>
      </c>
      <c r="R39" s="19">
        <v>0</v>
      </c>
      <c r="S39" s="19">
        <v>0</v>
      </c>
      <c r="T39" s="19">
        <v>0</v>
      </c>
      <c r="U39" s="19">
        <v>2</v>
      </c>
      <c r="V39" s="19">
        <v>1</v>
      </c>
      <c r="W39" s="19">
        <v>1</v>
      </c>
      <c r="X39" s="19">
        <v>0</v>
      </c>
      <c r="Y39" s="19">
        <v>0</v>
      </c>
      <c r="Z39" s="19">
        <v>0</v>
      </c>
      <c r="AA39" s="19">
        <v>2</v>
      </c>
      <c r="AB39" s="19">
        <v>1</v>
      </c>
      <c r="AC39" s="19">
        <v>1</v>
      </c>
      <c r="AD39" s="19">
        <v>1</v>
      </c>
      <c r="AE39" s="19">
        <v>0</v>
      </c>
      <c r="AF39" s="19">
        <v>1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</row>
    <row r="40" spans="1:42" x14ac:dyDescent="0.25">
      <c r="A40" s="14" t="s">
        <v>31</v>
      </c>
      <c r="B40" s="17" t="s">
        <v>244</v>
      </c>
      <c r="C40" s="8">
        <f t="shared" si="0"/>
        <v>61931</v>
      </c>
      <c r="D40" s="8">
        <f t="shared" si="1"/>
        <v>30295</v>
      </c>
      <c r="E40" s="8">
        <f t="shared" si="2"/>
        <v>31636</v>
      </c>
      <c r="F40" s="22">
        <f t="shared" ref="F40:AO40" si="3">SUM(F32:F39)</f>
        <v>11538</v>
      </c>
      <c r="G40" s="22">
        <f t="shared" si="3"/>
        <v>3390</v>
      </c>
      <c r="H40" s="22">
        <f t="shared" si="3"/>
        <v>8148</v>
      </c>
      <c r="I40" s="22">
        <f t="shared" si="3"/>
        <v>2126</v>
      </c>
      <c r="J40" s="22">
        <f t="shared" si="3"/>
        <v>1050</v>
      </c>
      <c r="K40" s="22">
        <f t="shared" si="3"/>
        <v>1076</v>
      </c>
      <c r="L40" s="22">
        <f t="shared" si="3"/>
        <v>4497</v>
      </c>
      <c r="M40" s="22">
        <f t="shared" si="3"/>
        <v>2466</v>
      </c>
      <c r="N40" s="22">
        <f t="shared" si="3"/>
        <v>2031</v>
      </c>
      <c r="O40" s="22">
        <f t="shared" si="3"/>
        <v>17506</v>
      </c>
      <c r="P40" s="22">
        <f t="shared" si="3"/>
        <v>11853</v>
      </c>
      <c r="Q40" s="22">
        <f t="shared" si="3"/>
        <v>5653</v>
      </c>
      <c r="R40" s="22">
        <f t="shared" si="3"/>
        <v>938</v>
      </c>
      <c r="S40" s="22">
        <f t="shared" si="3"/>
        <v>0</v>
      </c>
      <c r="T40" s="22">
        <f t="shared" si="3"/>
        <v>938</v>
      </c>
      <c r="U40" s="22">
        <f t="shared" si="3"/>
        <v>7054</v>
      </c>
      <c r="V40" s="22">
        <f t="shared" si="3"/>
        <v>6047</v>
      </c>
      <c r="W40" s="22">
        <f t="shared" si="3"/>
        <v>1007</v>
      </c>
      <c r="X40" s="22">
        <f t="shared" si="3"/>
        <v>2</v>
      </c>
      <c r="Y40" s="22">
        <f t="shared" si="3"/>
        <v>0</v>
      </c>
      <c r="Z40" s="22">
        <f t="shared" si="3"/>
        <v>2</v>
      </c>
      <c r="AA40" s="22">
        <f t="shared" si="3"/>
        <v>4839</v>
      </c>
      <c r="AB40" s="22">
        <f t="shared" si="3"/>
        <v>1418</v>
      </c>
      <c r="AC40" s="22">
        <f t="shared" si="3"/>
        <v>3421</v>
      </c>
      <c r="AD40" s="22">
        <f t="shared" si="3"/>
        <v>7</v>
      </c>
      <c r="AE40" s="22">
        <f t="shared" si="3"/>
        <v>0</v>
      </c>
      <c r="AF40" s="22">
        <f t="shared" si="3"/>
        <v>7</v>
      </c>
      <c r="AG40" s="22">
        <f t="shared" si="3"/>
        <v>3447</v>
      </c>
      <c r="AH40" s="22">
        <f t="shared" si="3"/>
        <v>0</v>
      </c>
      <c r="AI40" s="22">
        <f t="shared" si="3"/>
        <v>3447</v>
      </c>
      <c r="AJ40" s="22">
        <f t="shared" si="3"/>
        <v>9666</v>
      </c>
      <c r="AK40" s="22">
        <f t="shared" si="3"/>
        <v>4071</v>
      </c>
      <c r="AL40" s="22">
        <f t="shared" si="3"/>
        <v>5595</v>
      </c>
      <c r="AM40" s="22">
        <f t="shared" si="3"/>
        <v>311</v>
      </c>
      <c r="AN40" s="22">
        <f t="shared" si="3"/>
        <v>0</v>
      </c>
      <c r="AO40" s="22">
        <f t="shared" si="3"/>
        <v>311</v>
      </c>
    </row>
  </sheetData>
  <mergeCells count="41">
    <mergeCell ref="AM28:AO28"/>
    <mergeCell ref="AM29:AM30"/>
    <mergeCell ref="AN29:AO29"/>
    <mergeCell ref="AG28:AI28"/>
    <mergeCell ref="AG29:AG30"/>
    <mergeCell ref="AH29:AI29"/>
    <mergeCell ref="AJ28:AL28"/>
    <mergeCell ref="AJ29:AJ30"/>
    <mergeCell ref="AK29:AL29"/>
    <mergeCell ref="AA28:AC28"/>
    <mergeCell ref="AA29:AA30"/>
    <mergeCell ref="AB29:AC29"/>
    <mergeCell ref="AD28:AF28"/>
    <mergeCell ref="AD29:AD30"/>
    <mergeCell ref="AE29:AF29"/>
    <mergeCell ref="U28:W28"/>
    <mergeCell ref="U29:U30"/>
    <mergeCell ref="V29:W29"/>
    <mergeCell ref="X28:Z28"/>
    <mergeCell ref="X29:X30"/>
    <mergeCell ref="Y29:Z29"/>
    <mergeCell ref="O28:Q28"/>
    <mergeCell ref="O29:O30"/>
    <mergeCell ref="P29:Q29"/>
    <mergeCell ref="R28:T28"/>
    <mergeCell ref="R29:R30"/>
    <mergeCell ref="S29:T29"/>
    <mergeCell ref="I28:K28"/>
    <mergeCell ref="I29:I30"/>
    <mergeCell ref="J29:K29"/>
    <mergeCell ref="L28:N28"/>
    <mergeCell ref="L29:L30"/>
    <mergeCell ref="M29:N29"/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5" workbookViewId="0">
      <selection activeCell="F44" sqref="F4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11" s="2" customFormat="1" x14ac:dyDescent="0.25">
      <c r="A17" s="3" t="s">
        <v>203</v>
      </c>
    </row>
    <row r="18" spans="1:11" s="2" customFormat="1" x14ac:dyDescent="0.25">
      <c r="A18" s="3" t="s">
        <v>205</v>
      </c>
    </row>
    <row r="19" spans="1:11" s="2" customFormat="1" x14ac:dyDescent="0.25">
      <c r="A19" s="3"/>
    </row>
    <row r="20" spans="1:11" s="4" customFormat="1" ht="25.5" x14ac:dyDescent="0.25">
      <c r="A20" s="5" t="s">
        <v>8</v>
      </c>
      <c r="B20" s="5" t="s">
        <v>9</v>
      </c>
      <c r="C20" s="5" t="s">
        <v>10</v>
      </c>
    </row>
    <row r="21" spans="1:11" x14ac:dyDescent="0.25">
      <c r="A21" s="6" t="s">
        <v>11</v>
      </c>
      <c r="B21" s="7" t="s">
        <v>12</v>
      </c>
      <c r="C21" s="7"/>
    </row>
    <row r="22" spans="1:11" x14ac:dyDescent="0.25">
      <c r="A22" s="6" t="s">
        <v>13</v>
      </c>
      <c r="B22" s="7" t="s">
        <v>14</v>
      </c>
      <c r="C22" s="7" t="s">
        <v>204</v>
      </c>
    </row>
    <row r="23" spans="1:11" x14ac:dyDescent="0.25">
      <c r="A23" s="6" t="s">
        <v>15</v>
      </c>
      <c r="B23" s="7" t="s">
        <v>16</v>
      </c>
      <c r="C23" s="7" t="s">
        <v>168</v>
      </c>
    </row>
    <row r="24" spans="1:11" ht="115.5" x14ac:dyDescent="0.25">
      <c r="A24" s="6" t="s">
        <v>17</v>
      </c>
      <c r="B24" s="7" t="s">
        <v>18</v>
      </c>
      <c r="C24" s="7" t="s">
        <v>203</v>
      </c>
    </row>
    <row r="25" spans="1:11" s="2" customFormat="1" x14ac:dyDescent="0.25">
      <c r="A25" s="3"/>
    </row>
    <row r="26" spans="1:11" s="2" customFormat="1" x14ac:dyDescent="0.25">
      <c r="A26" s="3" t="s">
        <v>253</v>
      </c>
    </row>
    <row r="27" spans="1:11" s="2" customFormat="1" x14ac:dyDescent="0.25">
      <c r="A27" s="3" t="s">
        <v>254</v>
      </c>
    </row>
    <row r="28" spans="1:11" s="4" customFormat="1" ht="15" customHeight="1" x14ac:dyDescent="0.25">
      <c r="A28" s="33" t="s">
        <v>8</v>
      </c>
      <c r="B28" s="33" t="s">
        <v>9</v>
      </c>
      <c r="C28" s="36" t="s">
        <v>202</v>
      </c>
      <c r="D28" s="37"/>
      <c r="E28" s="38"/>
      <c r="F28" s="36" t="s">
        <v>201</v>
      </c>
      <c r="G28" s="37"/>
      <c r="H28" s="38"/>
      <c r="I28" s="36" t="s">
        <v>200</v>
      </c>
      <c r="J28" s="37"/>
      <c r="K28" s="38"/>
    </row>
    <row r="29" spans="1:11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</row>
    <row r="30" spans="1:11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</row>
    <row r="31" spans="1:11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</row>
    <row r="32" spans="1:11" x14ac:dyDescent="0.25">
      <c r="A32" s="6" t="s">
        <v>235</v>
      </c>
      <c r="B32" s="7" t="s">
        <v>27</v>
      </c>
      <c r="C32" s="8">
        <f t="shared" ref="C32:E34" si="0">F32+I32</f>
        <v>28338</v>
      </c>
      <c r="D32" s="8">
        <f t="shared" si="0"/>
        <v>22327</v>
      </c>
      <c r="E32" s="23">
        <f t="shared" si="0"/>
        <v>6011</v>
      </c>
      <c r="F32" s="8">
        <v>25709</v>
      </c>
      <c r="G32" s="8">
        <v>20575</v>
      </c>
      <c r="H32" s="8">
        <v>5134</v>
      </c>
      <c r="I32" s="8">
        <v>2629</v>
      </c>
      <c r="J32" s="8">
        <v>1752</v>
      </c>
      <c r="K32" s="8">
        <v>877</v>
      </c>
    </row>
    <row r="33" spans="1:11" x14ac:dyDescent="0.25">
      <c r="A33" s="6" t="s">
        <v>236</v>
      </c>
      <c r="B33" s="7" t="s">
        <v>28</v>
      </c>
      <c r="C33" s="8">
        <f t="shared" si="0"/>
        <v>26243</v>
      </c>
      <c r="D33" s="8">
        <f t="shared" si="0"/>
        <v>22043</v>
      </c>
      <c r="E33" s="8">
        <f t="shared" si="0"/>
        <v>4200</v>
      </c>
      <c r="F33" s="8">
        <v>23834</v>
      </c>
      <c r="G33" s="8">
        <v>20325</v>
      </c>
      <c r="H33" s="8">
        <v>3509</v>
      </c>
      <c r="I33" s="8">
        <v>2409</v>
      </c>
      <c r="J33" s="8">
        <v>1718</v>
      </c>
      <c r="K33" s="8">
        <v>691</v>
      </c>
    </row>
    <row r="34" spans="1:11" x14ac:dyDescent="0.25">
      <c r="A34" s="6" t="s">
        <v>237</v>
      </c>
      <c r="B34" s="7" t="s">
        <v>29</v>
      </c>
      <c r="C34" s="8">
        <f t="shared" si="0"/>
        <v>2095</v>
      </c>
      <c r="D34" s="8">
        <f t="shared" si="0"/>
        <v>284</v>
      </c>
      <c r="E34" s="8">
        <f t="shared" si="0"/>
        <v>1811</v>
      </c>
      <c r="F34" s="8">
        <v>1875</v>
      </c>
      <c r="G34" s="8">
        <v>250</v>
      </c>
      <c r="H34" s="8">
        <v>1625</v>
      </c>
      <c r="I34" s="8">
        <v>220</v>
      </c>
      <c r="J34" s="8">
        <v>34</v>
      </c>
      <c r="K34" s="8">
        <v>186</v>
      </c>
    </row>
    <row r="35" spans="1:11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1:11" ht="26.25" x14ac:dyDescent="0.25">
      <c r="A36" s="6" t="s">
        <v>239</v>
      </c>
      <c r="B36" s="16" t="s">
        <v>32</v>
      </c>
      <c r="C36" s="8">
        <f t="shared" ref="C36:E37" si="1">F36+I36</f>
        <v>125</v>
      </c>
      <c r="D36" s="8">
        <f t="shared" si="1"/>
        <v>17</v>
      </c>
      <c r="E36" s="11">
        <f t="shared" si="1"/>
        <v>108</v>
      </c>
      <c r="F36" s="11">
        <v>112</v>
      </c>
      <c r="G36" s="11">
        <v>15</v>
      </c>
      <c r="H36" s="11">
        <v>97</v>
      </c>
      <c r="I36" s="11">
        <v>13</v>
      </c>
      <c r="J36" s="11">
        <v>2</v>
      </c>
      <c r="K36" s="11">
        <v>11</v>
      </c>
    </row>
    <row r="37" spans="1:11" s="2" customFormat="1" ht="39" x14ac:dyDescent="0.25">
      <c r="A37" s="14" t="s">
        <v>240</v>
      </c>
      <c r="B37" s="17" t="s">
        <v>241</v>
      </c>
      <c r="C37" s="8">
        <f t="shared" si="1"/>
        <v>26</v>
      </c>
      <c r="D37" s="8">
        <f t="shared" si="1"/>
        <v>4</v>
      </c>
      <c r="E37" s="12">
        <f t="shared" si="1"/>
        <v>22</v>
      </c>
      <c r="F37" s="19">
        <v>19</v>
      </c>
      <c r="G37" s="19">
        <v>3</v>
      </c>
      <c r="H37" s="19">
        <v>16</v>
      </c>
      <c r="I37" s="19">
        <v>7</v>
      </c>
      <c r="J37" s="19">
        <v>1</v>
      </c>
      <c r="K37" s="19">
        <v>6</v>
      </c>
    </row>
    <row r="38" spans="1:11" x14ac:dyDescent="0.25">
      <c r="A38" s="14" t="s">
        <v>21</v>
      </c>
      <c r="B38" s="17"/>
      <c r="C38" s="8"/>
      <c r="D38" s="8"/>
      <c r="E38" s="13"/>
      <c r="F38" s="19"/>
      <c r="G38" s="19"/>
      <c r="H38" s="19"/>
      <c r="I38" s="19"/>
      <c r="J38" s="19"/>
      <c r="K38" s="19"/>
    </row>
    <row r="39" spans="1:11" ht="26.25" x14ac:dyDescent="0.25">
      <c r="A39" s="15" t="s">
        <v>242</v>
      </c>
      <c r="B39" s="17" t="s">
        <v>243</v>
      </c>
      <c r="C39" s="8">
        <v>0</v>
      </c>
      <c r="D39" s="8">
        <v>0</v>
      </c>
      <c r="E39" s="13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</row>
    <row r="40" spans="1:11" x14ac:dyDescent="0.25">
      <c r="A40" s="14" t="s">
        <v>31</v>
      </c>
      <c r="B40" s="17" t="s">
        <v>244</v>
      </c>
      <c r="C40" s="8">
        <f>SUM(C32:C39)</f>
        <v>56827</v>
      </c>
      <c r="D40" s="8">
        <f>SUM(D32:D39)</f>
        <v>44675</v>
      </c>
      <c r="E40" s="24">
        <f>SUM(E32:E39)</f>
        <v>12152</v>
      </c>
      <c r="F40" s="22">
        <f t="shared" ref="F40:K40" si="2">SUM(F32:F39)</f>
        <v>51549</v>
      </c>
      <c r="G40" s="22">
        <f t="shared" si="2"/>
        <v>41168</v>
      </c>
      <c r="H40" s="22">
        <f t="shared" si="2"/>
        <v>10381</v>
      </c>
      <c r="I40" s="22">
        <f t="shared" si="2"/>
        <v>5278</v>
      </c>
      <c r="J40" s="22">
        <f t="shared" si="2"/>
        <v>3507</v>
      </c>
      <c r="K40" s="22">
        <f t="shared" si="2"/>
        <v>1771</v>
      </c>
    </row>
  </sheetData>
  <mergeCells count="11">
    <mergeCell ref="F28:H28"/>
    <mergeCell ref="F29:F30"/>
    <mergeCell ref="G29:H29"/>
    <mergeCell ref="I28:K28"/>
    <mergeCell ref="I29:I30"/>
    <mergeCell ref="J29:K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A25" zoomScale="91" zoomScaleNormal="91" workbookViewId="0">
      <selection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3" s="2" customFormat="1" x14ac:dyDescent="0.25">
      <c r="A17" s="3" t="s">
        <v>213</v>
      </c>
    </row>
    <row r="18" spans="1:23" s="2" customFormat="1" x14ac:dyDescent="0.25">
      <c r="A18" s="3" t="s">
        <v>215</v>
      </c>
    </row>
    <row r="19" spans="1:23" s="2" customFormat="1" x14ac:dyDescent="0.25">
      <c r="A19" s="3"/>
    </row>
    <row r="20" spans="1:23" s="4" customFormat="1" ht="25.5" x14ac:dyDescent="0.25">
      <c r="A20" s="5" t="s">
        <v>8</v>
      </c>
      <c r="B20" s="5" t="s">
        <v>9</v>
      </c>
      <c r="C20" s="5" t="s">
        <v>10</v>
      </c>
    </row>
    <row r="21" spans="1:23" x14ac:dyDescent="0.25">
      <c r="A21" s="6" t="s">
        <v>11</v>
      </c>
      <c r="B21" s="7" t="s">
        <v>12</v>
      </c>
      <c r="C21" s="7"/>
    </row>
    <row r="22" spans="1:23" x14ac:dyDescent="0.25">
      <c r="A22" s="6" t="s">
        <v>13</v>
      </c>
      <c r="B22" s="7" t="s">
        <v>14</v>
      </c>
      <c r="C22" s="7" t="s">
        <v>214</v>
      </c>
    </row>
    <row r="23" spans="1:23" x14ac:dyDescent="0.25">
      <c r="A23" s="6" t="s">
        <v>15</v>
      </c>
      <c r="B23" s="7" t="s">
        <v>16</v>
      </c>
      <c r="C23" s="7" t="s">
        <v>168</v>
      </c>
    </row>
    <row r="24" spans="1:23" ht="102.75" x14ac:dyDescent="0.25">
      <c r="A24" s="6" t="s">
        <v>17</v>
      </c>
      <c r="B24" s="7" t="s">
        <v>18</v>
      </c>
      <c r="C24" s="7" t="s">
        <v>213</v>
      </c>
    </row>
    <row r="25" spans="1:23" s="2" customFormat="1" x14ac:dyDescent="0.25">
      <c r="A25" s="3"/>
    </row>
    <row r="26" spans="1:23" s="2" customFormat="1" x14ac:dyDescent="0.25">
      <c r="A26" s="3" t="s">
        <v>253</v>
      </c>
    </row>
    <row r="27" spans="1:23" s="2" customFormat="1" x14ac:dyDescent="0.25">
      <c r="A27" s="3" t="s">
        <v>254</v>
      </c>
    </row>
    <row r="28" spans="1:23" s="4" customFormat="1" ht="15" customHeight="1" x14ac:dyDescent="0.25">
      <c r="A28" s="33" t="s">
        <v>8</v>
      </c>
      <c r="B28" s="33" t="s">
        <v>9</v>
      </c>
      <c r="C28" s="36" t="s">
        <v>212</v>
      </c>
      <c r="D28" s="37"/>
      <c r="E28" s="38"/>
      <c r="F28" s="36" t="s">
        <v>211</v>
      </c>
      <c r="G28" s="37"/>
      <c r="H28" s="38"/>
      <c r="I28" s="36" t="s">
        <v>210</v>
      </c>
      <c r="J28" s="37"/>
      <c r="K28" s="38"/>
      <c r="L28" s="36" t="s">
        <v>209</v>
      </c>
      <c r="M28" s="37"/>
      <c r="N28" s="38"/>
      <c r="O28" s="36" t="s">
        <v>208</v>
      </c>
      <c r="P28" s="37"/>
      <c r="Q28" s="38"/>
      <c r="R28" s="36" t="s">
        <v>207</v>
      </c>
      <c r="S28" s="37"/>
      <c r="T28" s="38"/>
      <c r="U28" s="36" t="s">
        <v>206</v>
      </c>
      <c r="V28" s="37"/>
      <c r="W28" s="38"/>
    </row>
    <row r="29" spans="1:23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</row>
    <row r="30" spans="1:23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</row>
    <row r="31" spans="1:23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</row>
    <row r="32" spans="1:23" x14ac:dyDescent="0.25">
      <c r="A32" s="6" t="s">
        <v>235</v>
      </c>
      <c r="B32" s="7" t="s">
        <v>27</v>
      </c>
      <c r="C32" s="8">
        <f t="shared" ref="C32:E34" si="0">F32+I32+L32+O32+R32+U32</f>
        <v>19715</v>
      </c>
      <c r="D32" s="8">
        <f t="shared" si="0"/>
        <v>13964</v>
      </c>
      <c r="E32" s="8">
        <f t="shared" si="0"/>
        <v>5751</v>
      </c>
      <c r="F32" s="8">
        <v>2619</v>
      </c>
      <c r="G32" s="8">
        <v>2214</v>
      </c>
      <c r="H32" s="8">
        <v>405</v>
      </c>
      <c r="I32" s="8">
        <v>4201</v>
      </c>
      <c r="J32" s="8">
        <v>4115</v>
      </c>
      <c r="K32" s="8">
        <v>86</v>
      </c>
      <c r="L32" s="8">
        <v>5186</v>
      </c>
      <c r="M32" s="8">
        <v>4051</v>
      </c>
      <c r="N32" s="8">
        <v>1135</v>
      </c>
      <c r="O32" s="8">
        <v>3897</v>
      </c>
      <c r="P32" s="8">
        <v>3185</v>
      </c>
      <c r="Q32" s="8">
        <v>712</v>
      </c>
      <c r="R32" s="8">
        <v>3611</v>
      </c>
      <c r="S32" s="8">
        <v>399</v>
      </c>
      <c r="T32" s="8">
        <v>3212</v>
      </c>
      <c r="U32" s="8">
        <v>201</v>
      </c>
      <c r="V32" s="8">
        <v>0</v>
      </c>
      <c r="W32" s="8">
        <v>201</v>
      </c>
    </row>
    <row r="33" spans="1:23" x14ac:dyDescent="0.25">
      <c r="A33" s="6" t="s">
        <v>236</v>
      </c>
      <c r="B33" s="7" t="s">
        <v>28</v>
      </c>
      <c r="C33" s="8">
        <f t="shared" si="0"/>
        <v>17288</v>
      </c>
      <c r="D33" s="8">
        <f t="shared" si="0"/>
        <v>12906</v>
      </c>
      <c r="E33" s="8">
        <f t="shared" si="0"/>
        <v>4382</v>
      </c>
      <c r="F33" s="8">
        <v>2138</v>
      </c>
      <c r="G33" s="8">
        <v>1832</v>
      </c>
      <c r="H33" s="8">
        <v>306</v>
      </c>
      <c r="I33" s="8">
        <v>4078</v>
      </c>
      <c r="J33" s="8">
        <v>4020</v>
      </c>
      <c r="K33" s="8">
        <v>58</v>
      </c>
      <c r="L33" s="8">
        <v>4789</v>
      </c>
      <c r="M33" s="8">
        <v>3888</v>
      </c>
      <c r="N33" s="8">
        <v>901</v>
      </c>
      <c r="O33" s="8">
        <v>3288</v>
      </c>
      <c r="P33" s="8">
        <v>2805</v>
      </c>
      <c r="Q33" s="8">
        <v>483</v>
      </c>
      <c r="R33" s="8">
        <v>2871</v>
      </c>
      <c r="S33" s="8">
        <v>361</v>
      </c>
      <c r="T33" s="8">
        <v>2510</v>
      </c>
      <c r="U33" s="8">
        <v>124</v>
      </c>
      <c r="V33" s="8">
        <v>0</v>
      </c>
      <c r="W33" s="8">
        <v>124</v>
      </c>
    </row>
    <row r="34" spans="1:23" x14ac:dyDescent="0.25">
      <c r="A34" s="6" t="s">
        <v>237</v>
      </c>
      <c r="B34" s="7" t="s">
        <v>29</v>
      </c>
      <c r="C34" s="8">
        <f t="shared" si="0"/>
        <v>2427</v>
      </c>
      <c r="D34" s="8">
        <f t="shared" si="0"/>
        <v>1058</v>
      </c>
      <c r="E34" s="8">
        <f t="shared" si="0"/>
        <v>1369</v>
      </c>
      <c r="F34" s="8">
        <v>481</v>
      </c>
      <c r="G34" s="8">
        <v>382</v>
      </c>
      <c r="H34" s="8">
        <v>99</v>
      </c>
      <c r="I34" s="8">
        <v>123</v>
      </c>
      <c r="J34" s="8">
        <v>95</v>
      </c>
      <c r="K34" s="8">
        <v>28</v>
      </c>
      <c r="L34" s="8">
        <v>397</v>
      </c>
      <c r="M34" s="8">
        <v>163</v>
      </c>
      <c r="N34" s="8">
        <v>234</v>
      </c>
      <c r="O34" s="8">
        <v>609</v>
      </c>
      <c r="P34" s="8">
        <v>380</v>
      </c>
      <c r="Q34" s="8">
        <v>229</v>
      </c>
      <c r="R34" s="8">
        <v>740</v>
      </c>
      <c r="S34" s="8">
        <v>38</v>
      </c>
      <c r="T34" s="8">
        <v>702</v>
      </c>
      <c r="U34" s="8">
        <v>77</v>
      </c>
      <c r="V34" s="8">
        <v>0</v>
      </c>
      <c r="W34" s="8">
        <v>77</v>
      </c>
    </row>
    <row r="35" spans="1:23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3" ht="26.25" x14ac:dyDescent="0.25">
      <c r="A36" s="6" t="s">
        <v>239</v>
      </c>
      <c r="B36" s="16" t="s">
        <v>32</v>
      </c>
      <c r="C36" s="11">
        <f t="shared" ref="C36:E37" si="1">F36+I36+L36+O36+R36+U36</f>
        <v>147</v>
      </c>
      <c r="D36" s="11">
        <f t="shared" si="1"/>
        <v>64</v>
      </c>
      <c r="E36" s="11">
        <f t="shared" si="1"/>
        <v>83</v>
      </c>
      <c r="F36" s="11">
        <v>29</v>
      </c>
      <c r="G36" s="11">
        <v>23</v>
      </c>
      <c r="H36" s="11">
        <v>6</v>
      </c>
      <c r="I36" s="11">
        <v>8</v>
      </c>
      <c r="J36" s="11">
        <v>6</v>
      </c>
      <c r="K36" s="11">
        <v>2</v>
      </c>
      <c r="L36" s="11">
        <v>24</v>
      </c>
      <c r="M36" s="11">
        <v>10</v>
      </c>
      <c r="N36" s="11">
        <v>14</v>
      </c>
      <c r="O36" s="11">
        <v>37</v>
      </c>
      <c r="P36" s="11">
        <v>23</v>
      </c>
      <c r="Q36" s="11">
        <v>14</v>
      </c>
      <c r="R36" s="11">
        <v>44</v>
      </c>
      <c r="S36" s="11">
        <v>2</v>
      </c>
      <c r="T36" s="11">
        <v>42</v>
      </c>
      <c r="U36" s="11">
        <v>5</v>
      </c>
      <c r="V36" s="11">
        <v>0</v>
      </c>
      <c r="W36" s="11">
        <v>5</v>
      </c>
    </row>
    <row r="37" spans="1:23" s="2" customFormat="1" ht="39" x14ac:dyDescent="0.25">
      <c r="A37" s="14" t="s">
        <v>240</v>
      </c>
      <c r="B37" s="17" t="s">
        <v>241</v>
      </c>
      <c r="C37" s="19">
        <f t="shared" si="1"/>
        <v>66</v>
      </c>
      <c r="D37" s="19">
        <f t="shared" si="1"/>
        <v>6</v>
      </c>
      <c r="E37" s="19">
        <f t="shared" si="1"/>
        <v>60</v>
      </c>
      <c r="F37" s="19">
        <v>7</v>
      </c>
      <c r="G37" s="19">
        <v>1</v>
      </c>
      <c r="H37" s="19">
        <v>6</v>
      </c>
      <c r="I37" s="19">
        <v>5</v>
      </c>
      <c r="J37" s="19">
        <v>1</v>
      </c>
      <c r="K37" s="19">
        <v>4</v>
      </c>
      <c r="L37" s="19">
        <v>8</v>
      </c>
      <c r="M37" s="19">
        <v>2</v>
      </c>
      <c r="N37" s="19">
        <v>6</v>
      </c>
      <c r="O37" s="19">
        <v>13</v>
      </c>
      <c r="P37" s="19">
        <v>1</v>
      </c>
      <c r="Q37" s="19">
        <v>12</v>
      </c>
      <c r="R37" s="19">
        <v>28</v>
      </c>
      <c r="S37" s="19">
        <v>1</v>
      </c>
      <c r="T37" s="19">
        <v>27</v>
      </c>
      <c r="U37" s="19">
        <v>5</v>
      </c>
      <c r="V37" s="19">
        <v>0</v>
      </c>
      <c r="W37" s="19">
        <v>5</v>
      </c>
    </row>
    <row r="38" spans="1:23" x14ac:dyDescent="0.25">
      <c r="A38" s="14" t="s">
        <v>21</v>
      </c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ht="26.25" x14ac:dyDescent="0.25">
      <c r="A39" s="15" t="s">
        <v>242</v>
      </c>
      <c r="B39" s="17" t="s">
        <v>243</v>
      </c>
      <c r="C39" s="19">
        <f>F39+I39+L39+O39+R39+U39</f>
        <v>8</v>
      </c>
      <c r="D39" s="19">
        <f>G39+J39+M39+P39+S39+V39</f>
        <v>0</v>
      </c>
      <c r="E39" s="19">
        <f>H39+K39+N39+Q39+T39+W39</f>
        <v>8</v>
      </c>
      <c r="F39" s="19">
        <v>1</v>
      </c>
      <c r="G39" s="19">
        <v>0</v>
      </c>
      <c r="H39" s="19">
        <v>1</v>
      </c>
      <c r="I39" s="19">
        <v>3</v>
      </c>
      <c r="J39" s="19">
        <v>0</v>
      </c>
      <c r="K39" s="19">
        <v>3</v>
      </c>
      <c r="L39" s="19">
        <v>1</v>
      </c>
      <c r="M39" s="19">
        <v>0</v>
      </c>
      <c r="N39" s="19">
        <v>1</v>
      </c>
      <c r="O39" s="19">
        <v>1</v>
      </c>
      <c r="P39" s="19">
        <v>0</v>
      </c>
      <c r="Q39" s="19">
        <v>1</v>
      </c>
      <c r="R39" s="19">
        <v>1</v>
      </c>
      <c r="S39" s="19">
        <v>0</v>
      </c>
      <c r="T39" s="19">
        <v>1</v>
      </c>
      <c r="U39" s="19">
        <v>1</v>
      </c>
      <c r="V39" s="19">
        <v>0</v>
      </c>
      <c r="W39" s="19">
        <v>1</v>
      </c>
    </row>
    <row r="40" spans="1:23" x14ac:dyDescent="0.25">
      <c r="A40" s="14" t="s">
        <v>31</v>
      </c>
      <c r="B40" s="17" t="s">
        <v>244</v>
      </c>
      <c r="C40" s="22">
        <f t="shared" ref="C40:W40" si="2">SUM(C32:C39)</f>
        <v>39651</v>
      </c>
      <c r="D40" s="22">
        <f t="shared" si="2"/>
        <v>27998</v>
      </c>
      <c r="E40" s="22">
        <f t="shared" si="2"/>
        <v>11653</v>
      </c>
      <c r="F40" s="22">
        <f t="shared" si="2"/>
        <v>5275</v>
      </c>
      <c r="G40" s="22">
        <f t="shared" si="2"/>
        <v>4452</v>
      </c>
      <c r="H40" s="22">
        <f t="shared" si="2"/>
        <v>823</v>
      </c>
      <c r="I40" s="22">
        <f t="shared" si="2"/>
        <v>8418</v>
      </c>
      <c r="J40" s="22">
        <f t="shared" si="2"/>
        <v>8237</v>
      </c>
      <c r="K40" s="22">
        <f t="shared" si="2"/>
        <v>181</v>
      </c>
      <c r="L40" s="22">
        <f t="shared" si="2"/>
        <v>10405</v>
      </c>
      <c r="M40" s="22">
        <f t="shared" si="2"/>
        <v>8114</v>
      </c>
      <c r="N40" s="22">
        <f t="shared" si="2"/>
        <v>2291</v>
      </c>
      <c r="O40" s="22">
        <f t="shared" si="2"/>
        <v>7845</v>
      </c>
      <c r="P40" s="22">
        <f t="shared" si="2"/>
        <v>6394</v>
      </c>
      <c r="Q40" s="22">
        <f t="shared" si="2"/>
        <v>1451</v>
      </c>
      <c r="R40" s="22">
        <f t="shared" si="2"/>
        <v>7295</v>
      </c>
      <c r="S40" s="22">
        <f t="shared" si="2"/>
        <v>801</v>
      </c>
      <c r="T40" s="22">
        <f t="shared" si="2"/>
        <v>6494</v>
      </c>
      <c r="U40" s="22">
        <f t="shared" si="2"/>
        <v>413</v>
      </c>
      <c r="V40" s="22">
        <f t="shared" si="2"/>
        <v>0</v>
      </c>
      <c r="W40" s="22">
        <f t="shared" si="2"/>
        <v>413</v>
      </c>
    </row>
  </sheetData>
  <mergeCells count="23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U28:W28"/>
    <mergeCell ref="U29:U30"/>
    <mergeCell ref="V29:W29"/>
    <mergeCell ref="O28:Q28"/>
    <mergeCell ref="O29:O30"/>
    <mergeCell ref="P29:Q29"/>
    <mergeCell ref="R28:T28"/>
    <mergeCell ref="R29:R30"/>
    <mergeCell ref="S29:T29"/>
  </mergeCells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opLeftCell="A28" workbookViewId="0">
      <pane xSplit="2" ySplit="4" topLeftCell="C32" activePane="bottomRight" state="frozen"/>
      <selection activeCell="A28" sqref="A28"/>
      <selection pane="topRight" activeCell="C28" sqref="C28"/>
      <selection pane="bottomLeft" activeCell="A32" sqref="A32"/>
      <selection pane="bottomRight"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6" s="2" customFormat="1" x14ac:dyDescent="0.25">
      <c r="A17" s="3" t="s">
        <v>224</v>
      </c>
    </row>
    <row r="18" spans="1:26" s="2" customFormat="1" x14ac:dyDescent="0.25">
      <c r="A18" s="3" t="s">
        <v>226</v>
      </c>
    </row>
    <row r="19" spans="1:26" s="2" customFormat="1" x14ac:dyDescent="0.25">
      <c r="A19" s="3"/>
    </row>
    <row r="20" spans="1:26" s="4" customFormat="1" ht="25.5" x14ac:dyDescent="0.25">
      <c r="A20" s="5" t="s">
        <v>8</v>
      </c>
      <c r="B20" s="5" t="s">
        <v>9</v>
      </c>
      <c r="C20" s="5" t="s">
        <v>10</v>
      </c>
    </row>
    <row r="21" spans="1:26" x14ac:dyDescent="0.25">
      <c r="A21" s="6" t="s">
        <v>11</v>
      </c>
      <c r="B21" s="7" t="s">
        <v>12</v>
      </c>
      <c r="C21" s="7"/>
    </row>
    <row r="22" spans="1:26" x14ac:dyDescent="0.25">
      <c r="A22" s="6" t="s">
        <v>13</v>
      </c>
      <c r="B22" s="7" t="s">
        <v>14</v>
      </c>
      <c r="C22" s="7" t="s">
        <v>225</v>
      </c>
    </row>
    <row r="23" spans="1:26" x14ac:dyDescent="0.25">
      <c r="A23" s="6" t="s">
        <v>15</v>
      </c>
      <c r="B23" s="7" t="s">
        <v>16</v>
      </c>
      <c r="C23" s="7" t="s">
        <v>168</v>
      </c>
    </row>
    <row r="24" spans="1:26" ht="102.75" x14ac:dyDescent="0.25">
      <c r="A24" s="6" t="s">
        <v>17</v>
      </c>
      <c r="B24" s="7" t="s">
        <v>18</v>
      </c>
      <c r="C24" s="7" t="s">
        <v>224</v>
      </c>
    </row>
    <row r="25" spans="1:26" s="2" customFormat="1" x14ac:dyDescent="0.25">
      <c r="A25" s="3"/>
    </row>
    <row r="26" spans="1:26" s="2" customFormat="1" x14ac:dyDescent="0.25">
      <c r="A26" s="3" t="s">
        <v>253</v>
      </c>
    </row>
    <row r="27" spans="1:26" s="2" customFormat="1" x14ac:dyDescent="0.25">
      <c r="A27" s="3" t="s">
        <v>254</v>
      </c>
    </row>
    <row r="28" spans="1:26" s="4" customFormat="1" ht="15" customHeight="1" x14ac:dyDescent="0.25">
      <c r="A28" s="33" t="s">
        <v>8</v>
      </c>
      <c r="B28" s="33" t="s">
        <v>9</v>
      </c>
      <c r="C28" s="36" t="s">
        <v>223</v>
      </c>
      <c r="D28" s="37"/>
      <c r="E28" s="38"/>
      <c r="F28" s="36" t="s">
        <v>222</v>
      </c>
      <c r="G28" s="37"/>
      <c r="H28" s="38"/>
      <c r="I28" s="36" t="s">
        <v>221</v>
      </c>
      <c r="J28" s="37"/>
      <c r="K28" s="38"/>
      <c r="L28" s="36" t="s">
        <v>220</v>
      </c>
      <c r="M28" s="37"/>
      <c r="N28" s="38"/>
      <c r="O28" s="36" t="s">
        <v>219</v>
      </c>
      <c r="P28" s="37"/>
      <c r="Q28" s="38"/>
      <c r="R28" s="36" t="s">
        <v>218</v>
      </c>
      <c r="S28" s="37"/>
      <c r="T28" s="38"/>
      <c r="U28" s="36" t="s">
        <v>217</v>
      </c>
      <c r="V28" s="37"/>
      <c r="W28" s="38"/>
      <c r="X28" s="36" t="s">
        <v>216</v>
      </c>
      <c r="Y28" s="37"/>
      <c r="Z28" s="38"/>
    </row>
    <row r="29" spans="1:26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</row>
    <row r="30" spans="1:26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</row>
    <row r="31" spans="1:26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</row>
    <row r="32" spans="1:26" x14ac:dyDescent="0.25">
      <c r="A32" s="6" t="s">
        <v>235</v>
      </c>
      <c r="B32" s="7" t="s">
        <v>27</v>
      </c>
      <c r="C32" s="8">
        <f>F32+I32+L32+O32+R32+U32+X32</f>
        <v>71746</v>
      </c>
      <c r="D32" s="8">
        <f>G32+J32+M32+J32+M32+P32+S32+V32+Y32</f>
        <v>68351</v>
      </c>
      <c r="E32" s="8">
        <f>H32+K32+N32+Q32+T32++W32+Z32</f>
        <v>25056</v>
      </c>
      <c r="F32" s="8">
        <v>3593</v>
      </c>
      <c r="G32" s="8">
        <v>1324</v>
      </c>
      <c r="H32" s="8">
        <v>2269</v>
      </c>
      <c r="I32" s="8">
        <v>27259</v>
      </c>
      <c r="J32" s="8">
        <v>21121</v>
      </c>
      <c r="K32" s="8">
        <v>6138</v>
      </c>
      <c r="L32" s="8">
        <v>1260</v>
      </c>
      <c r="M32" s="8">
        <v>540</v>
      </c>
      <c r="N32" s="8">
        <v>720</v>
      </c>
      <c r="O32" s="8">
        <v>4510</v>
      </c>
      <c r="P32" s="8">
        <v>3969</v>
      </c>
      <c r="Q32" s="8">
        <v>541</v>
      </c>
      <c r="R32" s="8">
        <v>3980</v>
      </c>
      <c r="S32" s="8">
        <v>3973</v>
      </c>
      <c r="T32" s="8">
        <v>7</v>
      </c>
      <c r="U32" s="8">
        <v>5263</v>
      </c>
      <c r="V32" s="8">
        <v>1102</v>
      </c>
      <c r="W32" s="8">
        <v>4161</v>
      </c>
      <c r="X32" s="8">
        <v>25881</v>
      </c>
      <c r="Y32" s="8">
        <v>14661</v>
      </c>
      <c r="Z32" s="8">
        <v>11220</v>
      </c>
    </row>
    <row r="33" spans="1:26" x14ac:dyDescent="0.25">
      <c r="A33" s="6" t="s">
        <v>236</v>
      </c>
      <c r="B33" s="7" t="s">
        <v>28</v>
      </c>
      <c r="C33" s="8">
        <f>F33+I33+L33+O33+R33+U33+X33</f>
        <v>63231</v>
      </c>
      <c r="D33" s="8">
        <f>G33+J33+M33+P33+S33+V33+Y33</f>
        <v>42138</v>
      </c>
      <c r="E33" s="8">
        <f>H33+K33+N33+Q33+T33+W33+Z33</f>
        <v>21093</v>
      </c>
      <c r="F33" s="8">
        <v>3158</v>
      </c>
      <c r="G33" s="8">
        <v>1119</v>
      </c>
      <c r="H33" s="8">
        <v>2039</v>
      </c>
      <c r="I33" s="8">
        <v>25087</v>
      </c>
      <c r="J33" s="8">
        <v>19907</v>
      </c>
      <c r="K33" s="8">
        <v>5180</v>
      </c>
      <c r="L33" s="8">
        <v>1025</v>
      </c>
      <c r="M33" s="8">
        <v>500</v>
      </c>
      <c r="N33" s="8">
        <v>525</v>
      </c>
      <c r="O33" s="8">
        <v>3677</v>
      </c>
      <c r="P33" s="8">
        <v>3238</v>
      </c>
      <c r="Q33" s="8">
        <v>439</v>
      </c>
      <c r="R33" s="8">
        <v>3823</v>
      </c>
      <c r="S33" s="8">
        <v>3821</v>
      </c>
      <c r="T33" s="8">
        <v>2</v>
      </c>
      <c r="U33" s="8">
        <v>4555</v>
      </c>
      <c r="V33" s="8">
        <v>982</v>
      </c>
      <c r="W33" s="8">
        <v>3573</v>
      </c>
      <c r="X33" s="8">
        <v>21906</v>
      </c>
      <c r="Y33" s="8">
        <v>12571</v>
      </c>
      <c r="Z33" s="8">
        <v>9335</v>
      </c>
    </row>
    <row r="34" spans="1:26" x14ac:dyDescent="0.25">
      <c r="A34" s="6" t="s">
        <v>237</v>
      </c>
      <c r="B34" s="7" t="s">
        <v>29</v>
      </c>
      <c r="C34" s="8">
        <f>F34+I34+L34+O34+R34+U34+X34</f>
        <v>8516</v>
      </c>
      <c r="D34" s="8">
        <f>G34+J34+M34+P34+S34+V34+Y34</f>
        <v>4552</v>
      </c>
      <c r="E34" s="8">
        <f>H34+K34+N34+Q34+T34+W34+Z34</f>
        <v>3964</v>
      </c>
      <c r="F34" s="8">
        <v>435</v>
      </c>
      <c r="G34" s="8">
        <v>205</v>
      </c>
      <c r="H34" s="8">
        <v>230</v>
      </c>
      <c r="I34" s="8">
        <v>2172</v>
      </c>
      <c r="J34" s="8">
        <v>1214</v>
      </c>
      <c r="K34" s="8">
        <v>958</v>
      </c>
      <c r="L34" s="8">
        <v>235</v>
      </c>
      <c r="M34" s="8">
        <v>40</v>
      </c>
      <c r="N34" s="8">
        <v>195</v>
      </c>
      <c r="O34" s="8">
        <v>833</v>
      </c>
      <c r="P34" s="8">
        <v>731</v>
      </c>
      <c r="Q34" s="8">
        <v>102</v>
      </c>
      <c r="R34" s="8">
        <v>157</v>
      </c>
      <c r="S34" s="8">
        <v>152</v>
      </c>
      <c r="T34" s="8">
        <v>5</v>
      </c>
      <c r="U34" s="8">
        <v>709</v>
      </c>
      <c r="V34" s="8">
        <v>120</v>
      </c>
      <c r="W34" s="8">
        <v>589</v>
      </c>
      <c r="X34" s="8">
        <v>3975</v>
      </c>
      <c r="Y34" s="8">
        <v>2090</v>
      </c>
      <c r="Z34" s="8">
        <v>1885</v>
      </c>
    </row>
    <row r="35" spans="1:26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</row>
    <row r="36" spans="1:26" ht="26.25" x14ac:dyDescent="0.25">
      <c r="A36" s="6" t="s">
        <v>239</v>
      </c>
      <c r="B36" s="16" t="s">
        <v>32</v>
      </c>
      <c r="C36" s="11">
        <f t="shared" ref="C36:E37" si="0">F36+I36+L36+O36+R36+U36+X36</f>
        <v>506</v>
      </c>
      <c r="D36" s="11">
        <f t="shared" si="0"/>
        <v>269</v>
      </c>
      <c r="E36" s="11">
        <f t="shared" si="0"/>
        <v>237</v>
      </c>
      <c r="F36" s="11">
        <v>26</v>
      </c>
      <c r="G36" s="11">
        <v>12</v>
      </c>
      <c r="H36" s="11">
        <v>14</v>
      </c>
      <c r="I36" s="11">
        <v>127</v>
      </c>
      <c r="J36" s="11">
        <v>70</v>
      </c>
      <c r="K36" s="11">
        <v>57</v>
      </c>
      <c r="L36" s="11">
        <v>14</v>
      </c>
      <c r="M36" s="11">
        <v>2</v>
      </c>
      <c r="N36" s="11">
        <v>12</v>
      </c>
      <c r="O36" s="11">
        <v>50</v>
      </c>
      <c r="P36" s="11">
        <v>44</v>
      </c>
      <c r="Q36" s="11">
        <v>6</v>
      </c>
      <c r="R36" s="11">
        <v>9</v>
      </c>
      <c r="S36" s="11">
        <v>9</v>
      </c>
      <c r="T36" s="11">
        <v>0</v>
      </c>
      <c r="U36" s="11">
        <v>42</v>
      </c>
      <c r="V36" s="11">
        <v>7</v>
      </c>
      <c r="W36" s="11">
        <v>35</v>
      </c>
      <c r="X36" s="11">
        <v>238</v>
      </c>
      <c r="Y36" s="11">
        <v>125</v>
      </c>
      <c r="Z36" s="11">
        <v>113</v>
      </c>
    </row>
    <row r="37" spans="1:26" s="2" customFormat="1" ht="39" x14ac:dyDescent="0.25">
      <c r="A37" s="14" t="s">
        <v>240</v>
      </c>
      <c r="B37" s="17" t="s">
        <v>241</v>
      </c>
      <c r="C37" s="19">
        <f t="shared" si="0"/>
        <v>111</v>
      </c>
      <c r="D37" s="19">
        <f t="shared" si="0"/>
        <v>39</v>
      </c>
      <c r="E37" s="19">
        <f t="shared" si="0"/>
        <v>72</v>
      </c>
      <c r="F37" s="19">
        <v>8</v>
      </c>
      <c r="G37" s="19">
        <v>3</v>
      </c>
      <c r="H37" s="19">
        <v>5</v>
      </c>
      <c r="I37" s="19">
        <v>18</v>
      </c>
      <c r="J37" s="19">
        <v>9</v>
      </c>
      <c r="K37" s="19">
        <v>9</v>
      </c>
      <c r="L37" s="19">
        <v>8</v>
      </c>
      <c r="M37" s="19">
        <v>2</v>
      </c>
      <c r="N37" s="19">
        <v>6</v>
      </c>
      <c r="O37" s="19">
        <v>7</v>
      </c>
      <c r="P37" s="19">
        <v>3</v>
      </c>
      <c r="Q37" s="19">
        <v>4</v>
      </c>
      <c r="R37" s="19">
        <v>4</v>
      </c>
      <c r="S37" s="19">
        <v>3</v>
      </c>
      <c r="T37" s="19">
        <v>1</v>
      </c>
      <c r="U37" s="19">
        <v>16</v>
      </c>
      <c r="V37" s="19">
        <v>2</v>
      </c>
      <c r="W37" s="19">
        <v>14</v>
      </c>
      <c r="X37" s="19">
        <v>50</v>
      </c>
      <c r="Y37" s="19">
        <v>17</v>
      </c>
      <c r="Z37" s="19">
        <v>33</v>
      </c>
    </row>
    <row r="38" spans="1:26" x14ac:dyDescent="0.25">
      <c r="A38" s="14" t="s">
        <v>21</v>
      </c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6.25" x14ac:dyDescent="0.25">
      <c r="A39" s="15" t="s">
        <v>242</v>
      </c>
      <c r="B39" s="17" t="s">
        <v>243</v>
      </c>
      <c r="C39" s="19">
        <f>F39+I39+L39+O39+R39+U39+X39</f>
        <v>3</v>
      </c>
      <c r="D39" s="19">
        <f>G39+J39+M39+P39+S39+V39+Y39</f>
        <v>2</v>
      </c>
      <c r="E39" s="19">
        <f>H39+K39+N39+Q39+T39+W39+Z39</f>
        <v>1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1</v>
      </c>
      <c r="S39" s="19">
        <v>1</v>
      </c>
      <c r="T39" s="19">
        <v>0</v>
      </c>
      <c r="U39" s="19">
        <v>1</v>
      </c>
      <c r="V39" s="19">
        <v>0</v>
      </c>
      <c r="W39" s="19">
        <v>1</v>
      </c>
      <c r="X39" s="19">
        <v>1</v>
      </c>
      <c r="Y39" s="19">
        <v>1</v>
      </c>
      <c r="Z39" s="19">
        <v>0</v>
      </c>
    </row>
    <row r="40" spans="1:26" x14ac:dyDescent="0.25">
      <c r="A40" s="14" t="s">
        <v>31</v>
      </c>
      <c r="B40" s="17" t="s">
        <v>244</v>
      </c>
      <c r="C40" s="24">
        <f t="shared" ref="C40:Z40" si="1">SUM(C32:C39)</f>
        <v>144113</v>
      </c>
      <c r="D40" s="24">
        <f t="shared" si="1"/>
        <v>115351</v>
      </c>
      <c r="E40" s="24">
        <f t="shared" si="1"/>
        <v>50423</v>
      </c>
      <c r="F40" s="24">
        <f t="shared" si="1"/>
        <v>7220</v>
      </c>
      <c r="G40" s="24">
        <f t="shared" si="1"/>
        <v>2663</v>
      </c>
      <c r="H40" s="24">
        <f t="shared" si="1"/>
        <v>4557</v>
      </c>
      <c r="I40" s="24">
        <f t="shared" si="1"/>
        <v>54663</v>
      </c>
      <c r="J40" s="24">
        <f t="shared" si="1"/>
        <v>42321</v>
      </c>
      <c r="K40" s="24">
        <f t="shared" si="1"/>
        <v>12342</v>
      </c>
      <c r="L40" s="24">
        <f t="shared" si="1"/>
        <v>2542</v>
      </c>
      <c r="M40" s="24">
        <f t="shared" si="1"/>
        <v>1084</v>
      </c>
      <c r="N40" s="24">
        <f t="shared" si="1"/>
        <v>1458</v>
      </c>
      <c r="O40" s="24">
        <f t="shared" si="1"/>
        <v>9077</v>
      </c>
      <c r="P40" s="24">
        <f t="shared" si="1"/>
        <v>7985</v>
      </c>
      <c r="Q40" s="24">
        <f t="shared" si="1"/>
        <v>1092</v>
      </c>
      <c r="R40" s="24">
        <f t="shared" si="1"/>
        <v>7974</v>
      </c>
      <c r="S40" s="24">
        <f t="shared" si="1"/>
        <v>7959</v>
      </c>
      <c r="T40" s="24">
        <f t="shared" si="1"/>
        <v>15</v>
      </c>
      <c r="U40" s="24">
        <f t="shared" si="1"/>
        <v>10586</v>
      </c>
      <c r="V40" s="24">
        <f t="shared" si="1"/>
        <v>2213</v>
      </c>
      <c r="W40" s="24">
        <f t="shared" si="1"/>
        <v>8373</v>
      </c>
      <c r="X40" s="24">
        <f t="shared" si="1"/>
        <v>52051</v>
      </c>
      <c r="Y40" s="24">
        <f t="shared" si="1"/>
        <v>29465</v>
      </c>
      <c r="Z40" s="24">
        <f t="shared" si="1"/>
        <v>22586</v>
      </c>
    </row>
  </sheetData>
  <mergeCells count="26">
    <mergeCell ref="A28:A30"/>
    <mergeCell ref="B28:B30"/>
    <mergeCell ref="C28:E28"/>
    <mergeCell ref="C29:C30"/>
    <mergeCell ref="D29:E29"/>
    <mergeCell ref="O28:Q28"/>
    <mergeCell ref="O29:O30"/>
    <mergeCell ref="P29:Q29"/>
    <mergeCell ref="I28:K28"/>
    <mergeCell ref="I29:I30"/>
    <mergeCell ref="X28:Z28"/>
    <mergeCell ref="X29:X30"/>
    <mergeCell ref="Y29:Z29"/>
    <mergeCell ref="F28:H28"/>
    <mergeCell ref="F29:F30"/>
    <mergeCell ref="G29:H29"/>
    <mergeCell ref="U28:W28"/>
    <mergeCell ref="U29:U30"/>
    <mergeCell ref="V29:W29"/>
    <mergeCell ref="J29:K29"/>
    <mergeCell ref="R28:T28"/>
    <mergeCell ref="R29:R30"/>
    <mergeCell ref="S29:T29"/>
    <mergeCell ref="L28:N28"/>
    <mergeCell ref="L29:L30"/>
    <mergeCell ref="M29:N29"/>
  </mergeCells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0" workbookViewId="0">
      <selection activeCell="C33" sqref="C33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5" s="2" customFormat="1" x14ac:dyDescent="0.25">
      <c r="A17" s="3" t="s">
        <v>227</v>
      </c>
    </row>
    <row r="18" spans="1:5" s="2" customFormat="1" x14ac:dyDescent="0.25">
      <c r="A18" s="3" t="s">
        <v>229</v>
      </c>
    </row>
    <row r="19" spans="1:5" s="2" customFormat="1" x14ac:dyDescent="0.25">
      <c r="A19" s="3"/>
    </row>
    <row r="20" spans="1:5" s="4" customFormat="1" ht="25.5" x14ac:dyDescent="0.25">
      <c r="A20" s="5" t="s">
        <v>8</v>
      </c>
      <c r="B20" s="5" t="s">
        <v>9</v>
      </c>
      <c r="C20" s="5" t="s">
        <v>10</v>
      </c>
    </row>
    <row r="21" spans="1:5" x14ac:dyDescent="0.25">
      <c r="A21" s="6" t="s">
        <v>11</v>
      </c>
      <c r="B21" s="7" t="s">
        <v>12</v>
      </c>
      <c r="C21" s="7"/>
    </row>
    <row r="22" spans="1:5" x14ac:dyDescent="0.25">
      <c r="A22" s="6" t="s">
        <v>13</v>
      </c>
      <c r="B22" s="7" t="s">
        <v>14</v>
      </c>
      <c r="C22" s="7" t="s">
        <v>228</v>
      </c>
    </row>
    <row r="23" spans="1:5" x14ac:dyDescent="0.25">
      <c r="A23" s="6" t="s">
        <v>15</v>
      </c>
      <c r="B23" s="7" t="s">
        <v>16</v>
      </c>
      <c r="C23" s="7" t="s">
        <v>168</v>
      </c>
    </row>
    <row r="24" spans="1:5" ht="51.75" x14ac:dyDescent="0.25">
      <c r="A24" s="6" t="s">
        <v>17</v>
      </c>
      <c r="B24" s="7" t="s">
        <v>18</v>
      </c>
      <c r="C24" s="7" t="s">
        <v>227</v>
      </c>
    </row>
    <row r="25" spans="1:5" s="2" customFormat="1" x14ac:dyDescent="0.25">
      <c r="A25" s="3"/>
    </row>
    <row r="26" spans="1:5" s="2" customFormat="1" x14ac:dyDescent="0.25">
      <c r="A26" s="3" t="s">
        <v>253</v>
      </c>
    </row>
    <row r="27" spans="1:5" s="2" customFormat="1" x14ac:dyDescent="0.25">
      <c r="A27" s="3" t="s">
        <v>254</v>
      </c>
    </row>
    <row r="28" spans="1:5" s="4" customFormat="1" ht="15" customHeight="1" x14ac:dyDescent="0.25">
      <c r="A28" s="33" t="s">
        <v>8</v>
      </c>
      <c r="B28" s="33" t="s">
        <v>9</v>
      </c>
      <c r="C28" s="36" t="s">
        <v>19</v>
      </c>
      <c r="D28" s="37"/>
      <c r="E28" s="38"/>
    </row>
    <row r="29" spans="1:5" s="4" customFormat="1" x14ac:dyDescent="0.25">
      <c r="A29" s="34"/>
      <c r="B29" s="34"/>
      <c r="C29" s="33" t="s">
        <v>20</v>
      </c>
      <c r="D29" s="36" t="s">
        <v>21</v>
      </c>
      <c r="E29" s="38"/>
    </row>
    <row r="30" spans="1:5" s="4" customFormat="1" ht="51" x14ac:dyDescent="0.25">
      <c r="A30" s="35"/>
      <c r="B30" s="35"/>
      <c r="C30" s="35"/>
      <c r="D30" s="5" t="s">
        <v>22</v>
      </c>
      <c r="E30" s="5" t="s">
        <v>23</v>
      </c>
    </row>
    <row r="31" spans="1:5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</row>
    <row r="32" spans="1:5" x14ac:dyDescent="0.25">
      <c r="A32" s="6" t="s">
        <v>235</v>
      </c>
      <c r="B32" s="7" t="s">
        <v>27</v>
      </c>
      <c r="C32" s="8">
        <v>1596</v>
      </c>
      <c r="D32" s="8">
        <v>0</v>
      </c>
      <c r="E32" s="8">
        <v>1596</v>
      </c>
    </row>
    <row r="33" spans="1:5" x14ac:dyDescent="0.25">
      <c r="A33" s="6" t="s">
        <v>236</v>
      </c>
      <c r="B33" s="7" t="s">
        <v>28</v>
      </c>
      <c r="C33" s="8">
        <v>1391</v>
      </c>
      <c r="D33" s="8">
        <v>0</v>
      </c>
      <c r="E33" s="8">
        <v>1391</v>
      </c>
    </row>
    <row r="34" spans="1:5" x14ac:dyDescent="0.25">
      <c r="A34" s="6" t="s">
        <v>237</v>
      </c>
      <c r="B34" s="7" t="s">
        <v>29</v>
      </c>
      <c r="C34" s="8">
        <v>205</v>
      </c>
      <c r="D34" s="8">
        <v>0</v>
      </c>
      <c r="E34" s="8">
        <v>205</v>
      </c>
    </row>
    <row r="35" spans="1:5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</row>
    <row r="36" spans="1:5" ht="26.25" x14ac:dyDescent="0.25">
      <c r="A36" s="6" t="s">
        <v>239</v>
      </c>
      <c r="B36" s="16" t="s">
        <v>32</v>
      </c>
      <c r="C36" s="11">
        <v>12</v>
      </c>
      <c r="D36" s="11">
        <v>0</v>
      </c>
      <c r="E36" s="11">
        <v>12</v>
      </c>
    </row>
    <row r="37" spans="1:5" s="2" customFormat="1" ht="39" x14ac:dyDescent="0.25">
      <c r="A37" s="14" t="s">
        <v>240</v>
      </c>
      <c r="B37" s="17" t="s">
        <v>241</v>
      </c>
      <c r="C37" s="19">
        <v>6</v>
      </c>
      <c r="D37" s="19"/>
      <c r="E37" s="19">
        <v>6</v>
      </c>
    </row>
    <row r="38" spans="1:5" s="2" customFormat="1" x14ac:dyDescent="0.25">
      <c r="A38" s="14" t="s">
        <v>21</v>
      </c>
      <c r="B38" s="17"/>
      <c r="C38" s="19"/>
      <c r="D38" s="19"/>
      <c r="E38" s="19"/>
    </row>
    <row r="39" spans="1:5" s="2" customFormat="1" ht="26.25" x14ac:dyDescent="0.25">
      <c r="A39" s="15" t="s">
        <v>242</v>
      </c>
      <c r="B39" s="17" t="s">
        <v>243</v>
      </c>
      <c r="C39" s="22">
        <v>1</v>
      </c>
      <c r="D39" s="19">
        <v>0</v>
      </c>
      <c r="E39" s="22">
        <v>1</v>
      </c>
    </row>
    <row r="40" spans="1:5" s="2" customFormat="1" x14ac:dyDescent="0.25">
      <c r="A40" s="14" t="s">
        <v>31</v>
      </c>
      <c r="B40" s="17" t="s">
        <v>244</v>
      </c>
      <c r="C40" s="22">
        <f>SUM(C32:C39)</f>
        <v>3211</v>
      </c>
      <c r="D40" s="22">
        <f>SUM(D32:D39)</f>
        <v>0</v>
      </c>
      <c r="E40" s="22">
        <f>SUM(E32:E39)</f>
        <v>3211</v>
      </c>
    </row>
    <row r="41" spans="1:5" s="2" customFormat="1" x14ac:dyDescent="0.25">
      <c r="A41" s="3"/>
    </row>
    <row r="42" spans="1:5" s="2" customFormat="1" x14ac:dyDescent="0.25">
      <c r="A42" s="3"/>
    </row>
    <row r="43" spans="1:5" s="2" customFormat="1" x14ac:dyDescent="0.25">
      <c r="A43" s="3"/>
    </row>
  </sheetData>
  <mergeCells count="5"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B27" zoomScale="91" zoomScaleNormal="91" workbookViewId="0">
      <pane xSplit="1" ySplit="5" topLeftCell="C32" activePane="bottomRight" state="frozen"/>
      <selection activeCell="B27" sqref="B27"/>
      <selection pane="topRight" activeCell="C27" sqref="C27"/>
      <selection pane="bottomLeft" activeCell="B32" sqref="B32"/>
      <selection pane="bottomRight" activeCell="F48" sqref="F4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246</v>
      </c>
    </row>
    <row r="5" spans="1:1" x14ac:dyDescent="0.25">
      <c r="A5" s="1" t="s">
        <v>247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3" s="2" customFormat="1" x14ac:dyDescent="0.25">
      <c r="A17" s="3" t="s">
        <v>44</v>
      </c>
    </row>
    <row r="18" spans="1:23" s="2" customFormat="1" x14ac:dyDescent="0.25">
      <c r="A18" s="3" t="s">
        <v>46</v>
      </c>
    </row>
    <row r="19" spans="1:23" s="2" customFormat="1" x14ac:dyDescent="0.25">
      <c r="A19" s="3"/>
    </row>
    <row r="20" spans="1:23" s="4" customFormat="1" ht="25.5" x14ac:dyDescent="0.25">
      <c r="A20" s="5" t="s">
        <v>8</v>
      </c>
      <c r="B20" s="5" t="s">
        <v>9</v>
      </c>
      <c r="C20" s="5" t="s">
        <v>10</v>
      </c>
    </row>
    <row r="21" spans="1:23" x14ac:dyDescent="0.25">
      <c r="A21" s="6" t="s">
        <v>11</v>
      </c>
      <c r="B21" s="7" t="s">
        <v>12</v>
      </c>
      <c r="C21" s="7"/>
    </row>
    <row r="22" spans="1:23" x14ac:dyDescent="0.25">
      <c r="A22" s="6" t="s">
        <v>13</v>
      </c>
      <c r="B22" s="7" t="s">
        <v>14</v>
      </c>
      <c r="C22" s="7" t="s">
        <v>45</v>
      </c>
    </row>
    <row r="23" spans="1:23" x14ac:dyDescent="0.25">
      <c r="A23" s="6" t="s">
        <v>15</v>
      </c>
      <c r="B23" s="7" t="s">
        <v>16</v>
      </c>
      <c r="C23" s="7" t="s">
        <v>34</v>
      </c>
    </row>
    <row r="24" spans="1:23" ht="102.75" x14ac:dyDescent="0.25">
      <c r="A24" s="6" t="s">
        <v>17</v>
      </c>
      <c r="B24" s="7" t="s">
        <v>18</v>
      </c>
      <c r="C24" s="7" t="s">
        <v>44</v>
      </c>
    </row>
    <row r="25" spans="1:23" s="2" customFormat="1" x14ac:dyDescent="0.25">
      <c r="A25" s="3"/>
    </row>
    <row r="26" spans="1:23" s="2" customFormat="1" x14ac:dyDescent="0.25">
      <c r="A26" s="3" t="s">
        <v>253</v>
      </c>
    </row>
    <row r="27" spans="1:23" s="2" customFormat="1" x14ac:dyDescent="0.25">
      <c r="A27" s="3" t="s">
        <v>254</v>
      </c>
    </row>
    <row r="28" spans="1:23" s="4" customFormat="1" ht="15" customHeight="1" x14ac:dyDescent="0.25">
      <c r="A28" s="33" t="s">
        <v>8</v>
      </c>
      <c r="B28" s="33" t="s">
        <v>9</v>
      </c>
      <c r="C28" s="36" t="s">
        <v>43</v>
      </c>
      <c r="D28" s="37"/>
      <c r="E28" s="38"/>
      <c r="F28" s="36" t="s">
        <v>42</v>
      </c>
      <c r="G28" s="37"/>
      <c r="H28" s="38"/>
      <c r="I28" s="36" t="s">
        <v>41</v>
      </c>
      <c r="J28" s="37"/>
      <c r="K28" s="38"/>
      <c r="L28" s="36" t="s">
        <v>40</v>
      </c>
      <c r="M28" s="37"/>
      <c r="N28" s="38"/>
      <c r="O28" s="36" t="s">
        <v>39</v>
      </c>
      <c r="P28" s="37"/>
      <c r="Q28" s="38"/>
      <c r="R28" s="36" t="s">
        <v>38</v>
      </c>
      <c r="S28" s="37"/>
      <c r="T28" s="38"/>
      <c r="U28" s="36" t="s">
        <v>37</v>
      </c>
      <c r="V28" s="37"/>
      <c r="W28" s="38"/>
    </row>
    <row r="29" spans="1:23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</row>
    <row r="30" spans="1:23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</row>
    <row r="31" spans="1:23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</row>
    <row r="32" spans="1:23" x14ac:dyDescent="0.25">
      <c r="A32" s="6" t="s">
        <v>235</v>
      </c>
      <c r="B32" s="7" t="s">
        <v>27</v>
      </c>
      <c r="C32" s="8">
        <f t="shared" ref="C32:E34" si="0">F32+I32+L32+O32+R32+U32</f>
        <v>7711</v>
      </c>
      <c r="D32" s="8">
        <f t="shared" si="0"/>
        <v>2117</v>
      </c>
      <c r="E32" s="8">
        <f t="shared" si="0"/>
        <v>5594</v>
      </c>
      <c r="F32" s="8">
        <v>1873</v>
      </c>
      <c r="G32" s="8">
        <v>1115</v>
      </c>
      <c r="H32" s="8">
        <v>758</v>
      </c>
      <c r="I32" s="8">
        <v>1244</v>
      </c>
      <c r="J32" s="8">
        <v>0</v>
      </c>
      <c r="K32" s="8">
        <v>1244</v>
      </c>
      <c r="L32" s="8">
        <v>949</v>
      </c>
      <c r="M32" s="8">
        <v>56</v>
      </c>
      <c r="N32" s="8">
        <v>893</v>
      </c>
      <c r="O32" s="8">
        <v>20</v>
      </c>
      <c r="P32" s="8">
        <v>0</v>
      </c>
      <c r="Q32" s="8">
        <v>20</v>
      </c>
      <c r="R32" s="8">
        <v>1096</v>
      </c>
      <c r="S32" s="8">
        <v>27</v>
      </c>
      <c r="T32" s="8">
        <v>1069</v>
      </c>
      <c r="U32" s="8">
        <v>2529</v>
      </c>
      <c r="V32" s="8">
        <v>919</v>
      </c>
      <c r="W32" s="8">
        <v>1610</v>
      </c>
    </row>
    <row r="33" spans="1:23" x14ac:dyDescent="0.25">
      <c r="A33" s="6" t="s">
        <v>236</v>
      </c>
      <c r="B33" s="7" t="s">
        <v>28</v>
      </c>
      <c r="C33" s="8">
        <f t="shared" ref="C33:C40" si="1">F33+I33+L33+O33+R33+U33</f>
        <v>6498</v>
      </c>
      <c r="D33" s="8">
        <f t="shared" ref="D33:D40" si="2">G33+J33+M33+P33+S33+V33</f>
        <v>1958</v>
      </c>
      <c r="E33" s="8">
        <f t="shared" ref="E33:E40" si="3">H33+K33+N33+Q33+T33+W33</f>
        <v>4540</v>
      </c>
      <c r="F33" s="8">
        <v>1539</v>
      </c>
      <c r="G33" s="8">
        <v>1013</v>
      </c>
      <c r="H33" s="8">
        <v>526</v>
      </c>
      <c r="I33" s="8">
        <v>975</v>
      </c>
      <c r="J33" s="8">
        <v>0</v>
      </c>
      <c r="K33" s="8">
        <v>975</v>
      </c>
      <c r="L33" s="8">
        <v>746</v>
      </c>
      <c r="M33" s="8">
        <v>0</v>
      </c>
      <c r="N33" s="8">
        <v>746</v>
      </c>
      <c r="O33" s="8">
        <v>0</v>
      </c>
      <c r="P33" s="8">
        <v>0</v>
      </c>
      <c r="Q33" s="8">
        <v>0</v>
      </c>
      <c r="R33" s="8">
        <v>1079</v>
      </c>
      <c r="S33" s="8">
        <v>35</v>
      </c>
      <c r="T33" s="8">
        <v>1044</v>
      </c>
      <c r="U33" s="8">
        <v>2159</v>
      </c>
      <c r="V33" s="8">
        <v>910</v>
      </c>
      <c r="W33" s="8">
        <v>1249</v>
      </c>
    </row>
    <row r="34" spans="1:23" x14ac:dyDescent="0.25">
      <c r="A34" s="6" t="s">
        <v>237</v>
      </c>
      <c r="B34" s="7" t="s">
        <v>29</v>
      </c>
      <c r="C34" s="8">
        <f t="shared" si="1"/>
        <v>1220</v>
      </c>
      <c r="D34" s="8">
        <f t="shared" si="2"/>
        <v>167</v>
      </c>
      <c r="E34" s="8">
        <f t="shared" si="3"/>
        <v>1053</v>
      </c>
      <c r="F34" s="8">
        <v>335</v>
      </c>
      <c r="G34" s="8">
        <v>102</v>
      </c>
      <c r="H34" s="8">
        <v>233</v>
      </c>
      <c r="I34" s="8">
        <v>268</v>
      </c>
      <c r="J34" s="8">
        <v>0</v>
      </c>
      <c r="K34" s="8">
        <v>268</v>
      </c>
      <c r="L34" s="8">
        <v>203</v>
      </c>
      <c r="M34" s="8">
        <v>56</v>
      </c>
      <c r="N34" s="8">
        <v>147</v>
      </c>
      <c r="O34" s="8">
        <v>20</v>
      </c>
      <c r="P34" s="8">
        <v>0</v>
      </c>
      <c r="Q34" s="8">
        <v>20</v>
      </c>
      <c r="R34" s="8">
        <v>25</v>
      </c>
      <c r="S34" s="8">
        <v>0</v>
      </c>
      <c r="T34" s="8">
        <v>25</v>
      </c>
      <c r="U34" s="8">
        <v>369</v>
      </c>
      <c r="V34" s="8">
        <v>9</v>
      </c>
      <c r="W34" s="8">
        <v>360</v>
      </c>
    </row>
    <row r="35" spans="1:23" ht="51.75" x14ac:dyDescent="0.25">
      <c r="A35" s="6" t="s">
        <v>238</v>
      </c>
      <c r="B35" s="7" t="s">
        <v>30</v>
      </c>
      <c r="C35" s="8">
        <f t="shared" si="1"/>
        <v>0</v>
      </c>
      <c r="D35" s="8">
        <f t="shared" si="2"/>
        <v>0</v>
      </c>
      <c r="E35" s="8">
        <f t="shared" si="3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3" ht="26.25" x14ac:dyDescent="0.25">
      <c r="A36" s="6" t="s">
        <v>239</v>
      </c>
      <c r="B36" s="7" t="s">
        <v>32</v>
      </c>
      <c r="C36" s="8">
        <f t="shared" si="1"/>
        <v>74</v>
      </c>
      <c r="D36" s="8">
        <f t="shared" si="2"/>
        <v>10</v>
      </c>
      <c r="E36" s="8">
        <f t="shared" si="3"/>
        <v>64</v>
      </c>
      <c r="F36" s="11">
        <v>20</v>
      </c>
      <c r="G36" s="11">
        <v>6</v>
      </c>
      <c r="H36" s="11">
        <v>14</v>
      </c>
      <c r="I36" s="11">
        <v>16</v>
      </c>
      <c r="J36" s="11">
        <v>0</v>
      </c>
      <c r="K36" s="11">
        <v>16</v>
      </c>
      <c r="L36" s="11">
        <v>12</v>
      </c>
      <c r="M36" s="11">
        <v>3</v>
      </c>
      <c r="N36" s="11">
        <v>9</v>
      </c>
      <c r="O36" s="11">
        <v>1</v>
      </c>
      <c r="P36" s="11">
        <v>0</v>
      </c>
      <c r="Q36" s="11">
        <v>1</v>
      </c>
      <c r="R36" s="11">
        <v>2</v>
      </c>
      <c r="S36" s="11">
        <v>0</v>
      </c>
      <c r="T36" s="11">
        <v>2</v>
      </c>
      <c r="U36" s="11">
        <v>23</v>
      </c>
      <c r="V36" s="11">
        <v>1</v>
      </c>
      <c r="W36" s="11">
        <v>22</v>
      </c>
    </row>
    <row r="37" spans="1:23" s="2" customFormat="1" ht="39" x14ac:dyDescent="0.25">
      <c r="A37" s="6" t="s">
        <v>240</v>
      </c>
      <c r="B37" s="10" t="s">
        <v>241</v>
      </c>
      <c r="C37" s="8">
        <f t="shared" si="1"/>
        <v>36</v>
      </c>
      <c r="D37" s="8">
        <f t="shared" si="2"/>
        <v>7</v>
      </c>
      <c r="E37" s="8">
        <f t="shared" si="3"/>
        <v>29</v>
      </c>
      <c r="F37" s="19">
        <v>9</v>
      </c>
      <c r="G37" s="19">
        <v>2</v>
      </c>
      <c r="H37" s="19">
        <v>7</v>
      </c>
      <c r="I37" s="19">
        <v>2</v>
      </c>
      <c r="J37" s="19">
        <v>0</v>
      </c>
      <c r="K37" s="19">
        <v>2</v>
      </c>
      <c r="L37" s="19">
        <v>8</v>
      </c>
      <c r="M37" s="19">
        <v>1</v>
      </c>
      <c r="N37" s="19">
        <v>7</v>
      </c>
      <c r="O37" s="19">
        <v>3</v>
      </c>
      <c r="P37" s="19">
        <v>0</v>
      </c>
      <c r="Q37" s="19">
        <v>3</v>
      </c>
      <c r="R37" s="19">
        <v>5</v>
      </c>
      <c r="S37" s="19">
        <v>2</v>
      </c>
      <c r="T37" s="19">
        <v>3</v>
      </c>
      <c r="U37" s="19">
        <v>9</v>
      </c>
      <c r="V37" s="19">
        <v>2</v>
      </c>
      <c r="W37" s="19">
        <v>7</v>
      </c>
    </row>
    <row r="38" spans="1:23" x14ac:dyDescent="0.25">
      <c r="A38" s="6" t="s">
        <v>21</v>
      </c>
      <c r="B38" s="10"/>
      <c r="C38" s="8"/>
      <c r="D38" s="8"/>
      <c r="E38" s="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ht="26.25" x14ac:dyDescent="0.25">
      <c r="A39" s="9" t="s">
        <v>242</v>
      </c>
      <c r="B39" s="10" t="s">
        <v>243</v>
      </c>
      <c r="C39" s="8">
        <f t="shared" si="1"/>
        <v>14</v>
      </c>
      <c r="D39" s="8">
        <f t="shared" si="2"/>
        <v>2</v>
      </c>
      <c r="E39" s="8">
        <f t="shared" si="3"/>
        <v>12</v>
      </c>
      <c r="F39" s="19">
        <v>3</v>
      </c>
      <c r="G39" s="19">
        <v>1</v>
      </c>
      <c r="H39" s="19">
        <v>2</v>
      </c>
      <c r="I39" s="19">
        <v>1</v>
      </c>
      <c r="J39" s="19">
        <v>0</v>
      </c>
      <c r="K39" s="19">
        <v>1</v>
      </c>
      <c r="L39" s="19">
        <v>4</v>
      </c>
      <c r="M39" s="19">
        <v>0</v>
      </c>
      <c r="N39" s="19">
        <v>4</v>
      </c>
      <c r="O39" s="19">
        <v>2</v>
      </c>
      <c r="P39" s="19">
        <v>0</v>
      </c>
      <c r="Q39" s="19">
        <v>2</v>
      </c>
      <c r="R39" s="19">
        <v>2</v>
      </c>
      <c r="S39" s="19">
        <v>1</v>
      </c>
      <c r="T39" s="19">
        <v>1</v>
      </c>
      <c r="U39" s="19">
        <v>2</v>
      </c>
      <c r="V39" s="19">
        <v>0</v>
      </c>
      <c r="W39" s="19">
        <v>2</v>
      </c>
    </row>
    <row r="40" spans="1:23" x14ac:dyDescent="0.25">
      <c r="A40" s="6" t="s">
        <v>31</v>
      </c>
      <c r="B40" s="10" t="s">
        <v>244</v>
      </c>
      <c r="C40" s="8">
        <f t="shared" si="1"/>
        <v>15553</v>
      </c>
      <c r="D40" s="8">
        <f t="shared" si="2"/>
        <v>4261</v>
      </c>
      <c r="E40" s="8">
        <f t="shared" si="3"/>
        <v>11292</v>
      </c>
      <c r="F40" s="22">
        <f t="shared" ref="F40:T40" si="4">SUM(F32:F39)</f>
        <v>3779</v>
      </c>
      <c r="G40" s="22">
        <f t="shared" si="4"/>
        <v>2239</v>
      </c>
      <c r="H40" s="22">
        <f t="shared" si="4"/>
        <v>1540</v>
      </c>
      <c r="I40" s="22">
        <f t="shared" si="4"/>
        <v>2506</v>
      </c>
      <c r="J40" s="22">
        <f t="shared" si="4"/>
        <v>0</v>
      </c>
      <c r="K40" s="22">
        <f t="shared" si="4"/>
        <v>2506</v>
      </c>
      <c r="L40" s="22">
        <f t="shared" si="4"/>
        <v>1922</v>
      </c>
      <c r="M40" s="22">
        <f t="shared" si="4"/>
        <v>116</v>
      </c>
      <c r="N40" s="22">
        <f t="shared" si="4"/>
        <v>1806</v>
      </c>
      <c r="O40" s="22">
        <f t="shared" si="4"/>
        <v>46</v>
      </c>
      <c r="P40" s="22">
        <f t="shared" si="4"/>
        <v>0</v>
      </c>
      <c r="Q40" s="22">
        <f t="shared" si="4"/>
        <v>46</v>
      </c>
      <c r="R40" s="22">
        <f t="shared" si="4"/>
        <v>2209</v>
      </c>
      <c r="S40" s="22">
        <f t="shared" si="4"/>
        <v>65</v>
      </c>
      <c r="T40" s="22">
        <f t="shared" si="4"/>
        <v>2144</v>
      </c>
      <c r="U40" s="19">
        <v>5091</v>
      </c>
      <c r="V40" s="19">
        <v>1841</v>
      </c>
      <c r="W40" s="19">
        <v>3250</v>
      </c>
    </row>
  </sheetData>
  <mergeCells count="23">
    <mergeCell ref="U28:W28"/>
    <mergeCell ref="U29:U30"/>
    <mergeCell ref="V29:W29"/>
    <mergeCell ref="O28:Q28"/>
    <mergeCell ref="O29:O30"/>
    <mergeCell ref="P29:Q29"/>
    <mergeCell ref="R28:T28"/>
    <mergeCell ref="R29:R30"/>
    <mergeCell ref="S29:T29"/>
    <mergeCell ref="I28:K28"/>
    <mergeCell ref="I29:I30"/>
    <mergeCell ref="J29:K29"/>
    <mergeCell ref="L28:N28"/>
    <mergeCell ref="L29:L30"/>
    <mergeCell ref="M29:N29"/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5"/>
  <sheetViews>
    <sheetView tabSelected="1" topLeftCell="B25" workbookViewId="0">
      <pane xSplit="1" ySplit="7" topLeftCell="I32" activePane="bottomRight" state="frozen"/>
      <selection activeCell="B25" sqref="B25"/>
      <selection pane="topRight" activeCell="C25" sqref="C25"/>
      <selection pane="bottomLeft" activeCell="B32" sqref="B32"/>
      <selection pane="bottomRight" activeCell="F44" sqref="F4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248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38" s="2" customFormat="1" x14ac:dyDescent="0.25">
      <c r="A17" s="3" t="s">
        <v>59</v>
      </c>
    </row>
    <row r="18" spans="1:38" s="2" customFormat="1" x14ac:dyDescent="0.25">
      <c r="A18" s="3" t="s">
        <v>62</v>
      </c>
    </row>
    <row r="19" spans="1:38" s="2" customFormat="1" x14ac:dyDescent="0.25">
      <c r="A19" s="3"/>
    </row>
    <row r="20" spans="1:38" s="4" customFormat="1" ht="25.5" x14ac:dyDescent="0.25">
      <c r="A20" s="5" t="s">
        <v>8</v>
      </c>
      <c r="B20" s="5" t="s">
        <v>9</v>
      </c>
      <c r="C20" s="5" t="s">
        <v>10</v>
      </c>
    </row>
    <row r="21" spans="1:38" x14ac:dyDescent="0.25">
      <c r="A21" s="6" t="s">
        <v>11</v>
      </c>
      <c r="B21" s="7" t="s">
        <v>12</v>
      </c>
      <c r="C21" s="7"/>
    </row>
    <row r="22" spans="1:38" x14ac:dyDescent="0.25">
      <c r="A22" s="6" t="s">
        <v>13</v>
      </c>
      <c r="B22" s="7" t="s">
        <v>14</v>
      </c>
      <c r="C22" s="7" t="s">
        <v>61</v>
      </c>
    </row>
    <row r="23" spans="1:38" x14ac:dyDescent="0.25">
      <c r="A23" s="6" t="s">
        <v>15</v>
      </c>
      <c r="B23" s="7" t="s">
        <v>16</v>
      </c>
      <c r="C23" s="7" t="s">
        <v>60</v>
      </c>
    </row>
    <row r="24" spans="1:38" ht="102.75" x14ac:dyDescent="0.25">
      <c r="A24" s="6" t="s">
        <v>17</v>
      </c>
      <c r="B24" s="7" t="s">
        <v>18</v>
      </c>
      <c r="C24" s="7" t="s">
        <v>59</v>
      </c>
    </row>
    <row r="25" spans="1:38" s="2" customFormat="1" x14ac:dyDescent="0.25">
      <c r="A25" s="3"/>
    </row>
    <row r="26" spans="1:38" s="2" customFormat="1" x14ac:dyDescent="0.25">
      <c r="A26" s="3" t="s">
        <v>253</v>
      </c>
    </row>
    <row r="27" spans="1:38" s="2" customFormat="1" x14ac:dyDescent="0.25">
      <c r="A27" s="3" t="s">
        <v>254</v>
      </c>
    </row>
    <row r="28" spans="1:38" s="4" customFormat="1" ht="15" customHeight="1" x14ac:dyDescent="0.25">
      <c r="A28" s="33" t="s">
        <v>8</v>
      </c>
      <c r="B28" s="33" t="s">
        <v>9</v>
      </c>
      <c r="C28" s="36" t="s">
        <v>58</v>
      </c>
      <c r="D28" s="37"/>
      <c r="E28" s="38"/>
      <c r="F28" s="36" t="s">
        <v>57</v>
      </c>
      <c r="G28" s="37"/>
      <c r="H28" s="38"/>
      <c r="I28" s="36" t="s">
        <v>56</v>
      </c>
      <c r="J28" s="37"/>
      <c r="K28" s="38"/>
      <c r="L28" s="36" t="s">
        <v>55</v>
      </c>
      <c r="M28" s="37"/>
      <c r="N28" s="38"/>
      <c r="O28" s="36" t="s">
        <v>54</v>
      </c>
      <c r="P28" s="37"/>
      <c r="Q28" s="38"/>
      <c r="R28" s="36" t="s">
        <v>53</v>
      </c>
      <c r="S28" s="37"/>
      <c r="T28" s="38"/>
      <c r="U28" s="36" t="s">
        <v>52</v>
      </c>
      <c r="V28" s="37"/>
      <c r="W28" s="38"/>
      <c r="X28" s="36" t="s">
        <v>51</v>
      </c>
      <c r="Y28" s="37"/>
      <c r="Z28" s="38"/>
      <c r="AA28" s="36" t="s">
        <v>50</v>
      </c>
      <c r="AB28" s="37"/>
      <c r="AC28" s="38"/>
      <c r="AD28" s="36" t="s">
        <v>49</v>
      </c>
      <c r="AE28" s="37"/>
      <c r="AF28" s="38"/>
      <c r="AG28" s="36" t="s">
        <v>48</v>
      </c>
      <c r="AH28" s="37"/>
      <c r="AI28" s="38"/>
      <c r="AJ28" s="36" t="s">
        <v>47</v>
      </c>
      <c r="AK28" s="37"/>
      <c r="AL28" s="38"/>
    </row>
    <row r="29" spans="1:38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  <c r="AG29" s="33" t="s">
        <v>20</v>
      </c>
      <c r="AH29" s="36" t="s">
        <v>21</v>
      </c>
      <c r="AI29" s="38"/>
      <c r="AJ29" s="33" t="s">
        <v>20</v>
      </c>
      <c r="AK29" s="36" t="s">
        <v>21</v>
      </c>
      <c r="AL29" s="38"/>
    </row>
    <row r="30" spans="1:38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  <c r="AG30" s="35"/>
      <c r="AH30" s="5" t="s">
        <v>22</v>
      </c>
      <c r="AI30" s="5" t="s">
        <v>23</v>
      </c>
      <c r="AJ30" s="35"/>
      <c r="AK30" s="5" t="s">
        <v>22</v>
      </c>
      <c r="AL30" s="5" t="s">
        <v>23</v>
      </c>
    </row>
    <row r="31" spans="1:38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  <c r="AG31" s="7" t="s">
        <v>24</v>
      </c>
      <c r="AH31" s="7" t="s">
        <v>25</v>
      </c>
      <c r="AI31" s="7" t="s">
        <v>26</v>
      </c>
      <c r="AJ31" s="7" t="s">
        <v>24</v>
      </c>
      <c r="AK31" s="7" t="s">
        <v>25</v>
      </c>
      <c r="AL31" s="7" t="s">
        <v>26</v>
      </c>
    </row>
    <row r="32" spans="1:38" x14ac:dyDescent="0.25">
      <c r="A32" s="6" t="s">
        <v>235</v>
      </c>
      <c r="B32" s="7" t="s">
        <v>27</v>
      </c>
      <c r="C32" s="8">
        <f>F32+I32+L32+R32+U32+X32+AD32+AG32+AJ32</f>
        <v>36147</v>
      </c>
      <c r="D32" s="8">
        <f>G32+J32+M32+P32+V32+Y32+AB32+AE32+AH32+AK32</f>
        <v>7998</v>
      </c>
      <c r="E32" s="8">
        <f>H32+K32+N32+Q32+T32+W32+Z32+AC32+AF32+AI32+AL32</f>
        <v>15754</v>
      </c>
      <c r="F32" s="8">
        <v>0</v>
      </c>
      <c r="G32" s="8">
        <v>0</v>
      </c>
      <c r="H32" s="8">
        <v>0</v>
      </c>
      <c r="I32" s="8">
        <v>2119</v>
      </c>
      <c r="J32" s="8">
        <v>0</v>
      </c>
      <c r="K32" s="8">
        <v>2119</v>
      </c>
      <c r="L32" s="8">
        <v>3475</v>
      </c>
      <c r="M32" s="8">
        <v>0</v>
      </c>
      <c r="N32" s="8">
        <v>3475</v>
      </c>
      <c r="O32" s="8">
        <v>0</v>
      </c>
      <c r="P32" s="8">
        <v>0</v>
      </c>
      <c r="Q32" s="8">
        <v>0</v>
      </c>
      <c r="R32" s="8">
        <v>14388</v>
      </c>
      <c r="S32" s="8">
        <v>14345</v>
      </c>
      <c r="T32" s="8">
        <v>43</v>
      </c>
      <c r="U32" s="8">
        <v>1539</v>
      </c>
      <c r="V32" s="8">
        <v>0</v>
      </c>
      <c r="W32" s="8">
        <v>1539</v>
      </c>
      <c r="X32" s="8">
        <v>8055</v>
      </c>
      <c r="Y32" s="8">
        <v>7507</v>
      </c>
      <c r="Z32" s="8">
        <v>548</v>
      </c>
      <c r="AA32" s="8">
        <v>1950</v>
      </c>
      <c r="AB32" s="8">
        <v>0</v>
      </c>
      <c r="AC32" s="8">
        <v>1950</v>
      </c>
      <c r="AD32" s="8">
        <v>0</v>
      </c>
      <c r="AE32" s="8">
        <v>0</v>
      </c>
      <c r="AF32" s="8">
        <v>0</v>
      </c>
      <c r="AG32" s="8">
        <v>3748</v>
      </c>
      <c r="AH32" s="8">
        <v>491</v>
      </c>
      <c r="AI32" s="8">
        <v>3257</v>
      </c>
      <c r="AJ32" s="8">
        <v>2823</v>
      </c>
      <c r="AK32" s="8">
        <v>0</v>
      </c>
      <c r="AL32" s="8">
        <v>2823</v>
      </c>
    </row>
    <row r="33" spans="1:38" x14ac:dyDescent="0.25">
      <c r="A33" s="6" t="s">
        <v>236</v>
      </c>
      <c r="B33" s="7" t="s">
        <v>28</v>
      </c>
      <c r="C33" s="8">
        <f t="shared" ref="C33:C40" si="0">F33+I33+L33+R33+U33+X33+AD33+AG33+AJ33</f>
        <v>34456</v>
      </c>
      <c r="D33" s="8">
        <f t="shared" ref="D33:D40" si="1">G33+J33+M33+P33+V33+Y33+AB33+AE33+AH33+AK33</f>
        <v>7894</v>
      </c>
      <c r="E33" s="8">
        <f t="shared" ref="E33:E40" si="2">H33+K33+N33+Q33+T33+W33+Z33+AC33+AF33+AI33+AL33</f>
        <v>14380</v>
      </c>
      <c r="F33" s="8">
        <v>0</v>
      </c>
      <c r="G33" s="8">
        <v>0</v>
      </c>
      <c r="H33" s="8">
        <v>0</v>
      </c>
      <c r="I33" s="8">
        <v>2007</v>
      </c>
      <c r="J33" s="8">
        <v>0</v>
      </c>
      <c r="K33" s="8">
        <v>2007</v>
      </c>
      <c r="L33" s="8">
        <v>3419</v>
      </c>
      <c r="M33" s="8">
        <v>0</v>
      </c>
      <c r="N33" s="8">
        <v>3419</v>
      </c>
      <c r="O33" s="8">
        <v>0</v>
      </c>
      <c r="P33" s="8">
        <v>0</v>
      </c>
      <c r="Q33" s="8">
        <v>0</v>
      </c>
      <c r="R33" s="8">
        <v>14163</v>
      </c>
      <c r="S33" s="8">
        <v>14139</v>
      </c>
      <c r="T33" s="8">
        <v>24</v>
      </c>
      <c r="U33" s="8">
        <v>1523</v>
      </c>
      <c r="V33" s="8">
        <v>0</v>
      </c>
      <c r="W33" s="8">
        <v>1523</v>
      </c>
      <c r="X33" s="8">
        <v>8012</v>
      </c>
      <c r="Y33" s="8">
        <v>7502</v>
      </c>
      <c r="Z33" s="8">
        <v>510</v>
      </c>
      <c r="AA33" s="8">
        <v>1957</v>
      </c>
      <c r="AB33" s="8">
        <v>0</v>
      </c>
      <c r="AC33" s="8">
        <v>1957</v>
      </c>
      <c r="AD33" s="8">
        <v>0</v>
      </c>
      <c r="AE33" s="8">
        <v>0</v>
      </c>
      <c r="AF33" s="8">
        <v>0</v>
      </c>
      <c r="AG33" s="8">
        <v>2240</v>
      </c>
      <c r="AH33" s="8">
        <v>392</v>
      </c>
      <c r="AI33" s="8">
        <v>1848</v>
      </c>
      <c r="AJ33" s="8">
        <v>3092</v>
      </c>
      <c r="AK33" s="8">
        <v>0</v>
      </c>
      <c r="AL33" s="8">
        <v>3092</v>
      </c>
    </row>
    <row r="34" spans="1:38" x14ac:dyDescent="0.25">
      <c r="A34" s="6" t="s">
        <v>237</v>
      </c>
      <c r="B34" s="7" t="s">
        <v>29</v>
      </c>
      <c r="C34" s="8">
        <f t="shared" si="0"/>
        <v>1990</v>
      </c>
      <c r="D34" s="8">
        <f t="shared" si="1"/>
        <v>104</v>
      </c>
      <c r="E34" s="8">
        <f t="shared" si="2"/>
        <v>1744</v>
      </c>
      <c r="F34" s="8">
        <v>0</v>
      </c>
      <c r="G34" s="8">
        <v>0</v>
      </c>
      <c r="H34" s="8">
        <v>0</v>
      </c>
      <c r="I34" s="8">
        <v>112</v>
      </c>
      <c r="J34" s="8">
        <v>0</v>
      </c>
      <c r="K34" s="8">
        <v>112</v>
      </c>
      <c r="L34" s="8">
        <v>55</v>
      </c>
      <c r="M34" s="8">
        <v>0</v>
      </c>
      <c r="N34" s="8">
        <v>55</v>
      </c>
      <c r="O34" s="8">
        <v>0</v>
      </c>
      <c r="P34" s="8">
        <v>0</v>
      </c>
      <c r="Q34" s="8">
        <v>0</v>
      </c>
      <c r="R34" s="8">
        <v>225</v>
      </c>
      <c r="S34" s="8">
        <v>206</v>
      </c>
      <c r="T34" s="8">
        <v>19</v>
      </c>
      <c r="U34" s="8">
        <v>16</v>
      </c>
      <c r="V34" s="8">
        <v>0</v>
      </c>
      <c r="W34" s="8">
        <v>16</v>
      </c>
      <c r="X34" s="8">
        <v>42</v>
      </c>
      <c r="Y34" s="8">
        <v>4</v>
      </c>
      <c r="Z34" s="8">
        <v>38</v>
      </c>
      <c r="AA34" s="8">
        <v>64</v>
      </c>
      <c r="AB34" s="8">
        <v>0</v>
      </c>
      <c r="AC34" s="8">
        <v>64</v>
      </c>
      <c r="AD34" s="8">
        <v>0</v>
      </c>
      <c r="AE34" s="8">
        <v>0</v>
      </c>
      <c r="AF34" s="8">
        <v>0</v>
      </c>
      <c r="AG34" s="8">
        <v>1509</v>
      </c>
      <c r="AH34" s="8">
        <v>100</v>
      </c>
      <c r="AI34" s="8">
        <v>1409</v>
      </c>
      <c r="AJ34" s="8">
        <v>31</v>
      </c>
      <c r="AK34" s="8">
        <v>0</v>
      </c>
      <c r="AL34" s="8">
        <v>31</v>
      </c>
    </row>
    <row r="35" spans="1:38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</row>
    <row r="36" spans="1:38" ht="26.25" x14ac:dyDescent="0.25">
      <c r="A36" s="6" t="s">
        <v>239</v>
      </c>
      <c r="B36" s="16" t="s">
        <v>32</v>
      </c>
      <c r="C36" s="8">
        <f t="shared" si="0"/>
        <v>119</v>
      </c>
      <c r="D36" s="8">
        <f t="shared" si="1"/>
        <v>6</v>
      </c>
      <c r="E36" s="8">
        <f t="shared" si="2"/>
        <v>105</v>
      </c>
      <c r="F36" s="11">
        <v>0</v>
      </c>
      <c r="G36" s="11">
        <v>0</v>
      </c>
      <c r="H36" s="11">
        <v>0</v>
      </c>
      <c r="I36" s="11">
        <v>7</v>
      </c>
      <c r="J36" s="11">
        <v>0</v>
      </c>
      <c r="K36" s="11">
        <v>7</v>
      </c>
      <c r="L36" s="11">
        <v>3</v>
      </c>
      <c r="M36" s="11">
        <v>0</v>
      </c>
      <c r="N36" s="11">
        <v>3</v>
      </c>
      <c r="O36" s="11">
        <v>0</v>
      </c>
      <c r="P36" s="11">
        <v>0</v>
      </c>
      <c r="Q36" s="11">
        <v>0</v>
      </c>
      <c r="R36" s="11">
        <v>13</v>
      </c>
      <c r="S36" s="11">
        <v>12</v>
      </c>
      <c r="T36" s="11">
        <v>1</v>
      </c>
      <c r="U36" s="11">
        <v>1</v>
      </c>
      <c r="V36" s="11">
        <v>0</v>
      </c>
      <c r="W36" s="11">
        <v>1</v>
      </c>
      <c r="X36" s="11">
        <v>2</v>
      </c>
      <c r="Y36" s="11">
        <v>0</v>
      </c>
      <c r="Z36" s="11">
        <v>2</v>
      </c>
      <c r="AA36" s="11">
        <v>4</v>
      </c>
      <c r="AB36" s="11">
        <v>0</v>
      </c>
      <c r="AC36" s="11">
        <v>4</v>
      </c>
      <c r="AD36" s="11">
        <v>0</v>
      </c>
      <c r="AE36" s="11">
        <v>0</v>
      </c>
      <c r="AF36" s="11">
        <v>0</v>
      </c>
      <c r="AG36" s="11">
        <v>91</v>
      </c>
      <c r="AH36" s="11">
        <v>6</v>
      </c>
      <c r="AI36" s="11">
        <v>85</v>
      </c>
      <c r="AJ36" s="11">
        <v>2</v>
      </c>
      <c r="AK36" s="11">
        <v>0</v>
      </c>
      <c r="AL36" s="11">
        <v>2</v>
      </c>
    </row>
    <row r="37" spans="1:38" s="2" customFormat="1" ht="39" x14ac:dyDescent="0.25">
      <c r="A37" s="14" t="s">
        <v>240</v>
      </c>
      <c r="B37" s="17" t="s">
        <v>241</v>
      </c>
      <c r="C37" s="8">
        <f t="shared" si="0"/>
        <v>25</v>
      </c>
      <c r="D37" s="8">
        <f t="shared" si="1"/>
        <v>2</v>
      </c>
      <c r="E37" s="8">
        <f t="shared" si="2"/>
        <v>30</v>
      </c>
      <c r="F37" s="19">
        <v>0</v>
      </c>
      <c r="G37" s="19">
        <v>0</v>
      </c>
      <c r="H37" s="19">
        <v>0</v>
      </c>
      <c r="I37" s="19">
        <v>2</v>
      </c>
      <c r="J37" s="19">
        <v>0</v>
      </c>
      <c r="K37" s="19">
        <v>2</v>
      </c>
      <c r="L37" s="19">
        <v>4</v>
      </c>
      <c r="M37" s="19">
        <v>0</v>
      </c>
      <c r="N37" s="19">
        <v>4</v>
      </c>
      <c r="O37" s="19">
        <v>1</v>
      </c>
      <c r="P37" s="19">
        <v>0</v>
      </c>
      <c r="Q37" s="19">
        <v>1</v>
      </c>
      <c r="R37" s="19">
        <v>2</v>
      </c>
      <c r="S37" s="19">
        <v>1</v>
      </c>
      <c r="T37" s="19">
        <v>1</v>
      </c>
      <c r="U37" s="19">
        <v>2</v>
      </c>
      <c r="V37" s="19">
        <v>0</v>
      </c>
      <c r="W37" s="19">
        <v>2</v>
      </c>
      <c r="X37" s="19">
        <v>6</v>
      </c>
      <c r="Y37" s="19">
        <v>1</v>
      </c>
      <c r="Z37" s="19">
        <v>5</v>
      </c>
      <c r="AA37" s="19">
        <v>7</v>
      </c>
      <c r="AB37" s="19">
        <v>0</v>
      </c>
      <c r="AC37" s="19">
        <v>7</v>
      </c>
      <c r="AD37" s="19">
        <v>0</v>
      </c>
      <c r="AE37" s="19">
        <v>0</v>
      </c>
      <c r="AF37" s="19">
        <v>0</v>
      </c>
      <c r="AG37" s="19">
        <v>6</v>
      </c>
      <c r="AH37" s="19">
        <v>1</v>
      </c>
      <c r="AI37" s="19">
        <v>5</v>
      </c>
      <c r="AJ37" s="19">
        <v>3</v>
      </c>
      <c r="AK37" s="19">
        <v>0</v>
      </c>
      <c r="AL37" s="19">
        <v>3</v>
      </c>
    </row>
    <row r="38" spans="1:38" s="2" customFormat="1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s="2" customFormat="1" ht="26.25" x14ac:dyDescent="0.25">
      <c r="A39" s="15" t="s">
        <v>242</v>
      </c>
      <c r="B39" s="17" t="s">
        <v>243</v>
      </c>
      <c r="C39" s="8">
        <f t="shared" si="0"/>
        <v>5</v>
      </c>
      <c r="D39" s="8">
        <f t="shared" si="1"/>
        <v>0</v>
      </c>
      <c r="E39" s="8">
        <f t="shared" si="2"/>
        <v>7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1</v>
      </c>
      <c r="M39" s="19">
        <v>0</v>
      </c>
      <c r="N39" s="19">
        <v>1</v>
      </c>
      <c r="O39" s="19">
        <v>1</v>
      </c>
      <c r="P39" s="19">
        <v>0</v>
      </c>
      <c r="Q39" s="19">
        <v>1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2</v>
      </c>
      <c r="Y39" s="19">
        <v>0</v>
      </c>
      <c r="Z39" s="19">
        <v>2</v>
      </c>
      <c r="AA39" s="19">
        <v>1</v>
      </c>
      <c r="AB39" s="19">
        <v>0</v>
      </c>
      <c r="AC39" s="19">
        <v>1</v>
      </c>
      <c r="AD39" s="19">
        <v>0</v>
      </c>
      <c r="AE39" s="19">
        <v>0</v>
      </c>
      <c r="AF39" s="19">
        <v>0</v>
      </c>
      <c r="AG39" s="19">
        <v>2</v>
      </c>
      <c r="AH39" s="19">
        <v>0</v>
      </c>
      <c r="AI39" s="19">
        <v>2</v>
      </c>
      <c r="AJ39" s="19">
        <v>0</v>
      </c>
      <c r="AK39" s="19">
        <v>0</v>
      </c>
      <c r="AL39" s="19">
        <v>0</v>
      </c>
    </row>
    <row r="40" spans="1:38" s="2" customFormat="1" x14ac:dyDescent="0.25">
      <c r="A40" s="14" t="s">
        <v>31</v>
      </c>
      <c r="B40" s="17" t="s">
        <v>244</v>
      </c>
      <c r="C40" s="8">
        <f t="shared" si="0"/>
        <v>72742</v>
      </c>
      <c r="D40" s="8">
        <f t="shared" si="1"/>
        <v>16004</v>
      </c>
      <c r="E40" s="8">
        <f t="shared" si="2"/>
        <v>32020</v>
      </c>
      <c r="F40" s="19">
        <v>0</v>
      </c>
      <c r="G40" s="19">
        <v>0</v>
      </c>
      <c r="H40" s="19">
        <v>0</v>
      </c>
      <c r="I40" s="22">
        <f>SUM(I32:I39)</f>
        <v>4247</v>
      </c>
      <c r="J40" s="12">
        <v>0</v>
      </c>
      <c r="K40" s="22">
        <f t="shared" ref="K40:AC40" si="3">SUM(K32:K39)</f>
        <v>4247</v>
      </c>
      <c r="L40" s="22">
        <f t="shared" si="3"/>
        <v>6957</v>
      </c>
      <c r="M40" s="22">
        <f t="shared" si="3"/>
        <v>0</v>
      </c>
      <c r="N40" s="22">
        <f t="shared" si="3"/>
        <v>6957</v>
      </c>
      <c r="O40" s="22">
        <f t="shared" si="3"/>
        <v>2</v>
      </c>
      <c r="P40" s="22">
        <f t="shared" si="3"/>
        <v>0</v>
      </c>
      <c r="Q40" s="22">
        <f t="shared" si="3"/>
        <v>2</v>
      </c>
      <c r="R40" s="22">
        <f t="shared" si="3"/>
        <v>28791</v>
      </c>
      <c r="S40" s="22">
        <f t="shared" si="3"/>
        <v>28703</v>
      </c>
      <c r="T40" s="22">
        <f t="shared" si="3"/>
        <v>88</v>
      </c>
      <c r="U40" s="22">
        <f t="shared" si="3"/>
        <v>3081</v>
      </c>
      <c r="V40" s="22">
        <f t="shared" si="3"/>
        <v>0</v>
      </c>
      <c r="W40" s="22">
        <f t="shared" si="3"/>
        <v>3081</v>
      </c>
      <c r="X40" s="22">
        <f t="shared" si="3"/>
        <v>16119</v>
      </c>
      <c r="Y40" s="22">
        <f t="shared" si="3"/>
        <v>15014</v>
      </c>
      <c r="Z40" s="22">
        <f t="shared" si="3"/>
        <v>1105</v>
      </c>
      <c r="AA40" s="22">
        <f t="shared" si="3"/>
        <v>3983</v>
      </c>
      <c r="AB40" s="22">
        <f t="shared" si="3"/>
        <v>0</v>
      </c>
      <c r="AC40" s="22">
        <f t="shared" si="3"/>
        <v>3983</v>
      </c>
      <c r="AD40" s="22">
        <v>0</v>
      </c>
      <c r="AE40" s="22">
        <f>SUM(AE32:AE39)</f>
        <v>0</v>
      </c>
      <c r="AF40" s="22">
        <v>0</v>
      </c>
      <c r="AG40" s="22">
        <f>SUM(AG32:AG39)</f>
        <v>7596</v>
      </c>
      <c r="AH40" s="22">
        <f>SUM(AH32:AH39)</f>
        <v>990</v>
      </c>
      <c r="AI40" s="22">
        <f>SUM(AI32:AI39)</f>
        <v>6606</v>
      </c>
      <c r="AJ40" s="22">
        <f>SUM(AJ32:AJ39)</f>
        <v>5951</v>
      </c>
      <c r="AK40" s="19">
        <v>0</v>
      </c>
      <c r="AL40" s="22">
        <f>SUM(AL32:AL39)</f>
        <v>5951</v>
      </c>
    </row>
    <row r="41" spans="1:38" s="2" customFormat="1" x14ac:dyDescent="0.25"/>
    <row r="42" spans="1:38" s="4" customFormat="1" x14ac:dyDescent="0.25"/>
    <row r="47" spans="1:38" s="2" customFormat="1" x14ac:dyDescent="0.25"/>
    <row r="48" spans="1:38" s="2" customFormat="1" x14ac:dyDescent="0.25"/>
    <row r="49" s="2" customFormat="1" x14ac:dyDescent="0.25"/>
    <row r="50" s="4" customFormat="1" x14ac:dyDescent="0.25"/>
    <row r="51" s="4" customFormat="1" x14ac:dyDescent="0.25"/>
    <row r="52" s="4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4" customFormat="1" x14ac:dyDescent="0.25"/>
    <row r="70" s="2" customFormat="1" x14ac:dyDescent="0.25"/>
    <row r="71" s="2" customFormat="1" x14ac:dyDescent="0.25"/>
    <row r="72" s="2" customFormat="1" x14ac:dyDescent="0.25"/>
    <row r="73" s="4" customFormat="1" x14ac:dyDescent="0.25"/>
    <row r="74" s="4" customFormat="1" x14ac:dyDescent="0.25"/>
    <row r="75" s="4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4" customFormat="1" x14ac:dyDescent="0.25"/>
    <row r="93" s="2" customFormat="1" x14ac:dyDescent="0.25"/>
    <row r="94" s="2" customFormat="1" x14ac:dyDescent="0.25"/>
    <row r="95" s="2" customFormat="1" x14ac:dyDescent="0.25"/>
    <row r="96" s="4" customFormat="1" x14ac:dyDescent="0.25"/>
    <row r="97" s="4" customFormat="1" x14ac:dyDescent="0.25"/>
    <row r="98" s="4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4" customFormat="1" x14ac:dyDescent="0.25"/>
    <row r="116" s="2" customFormat="1" x14ac:dyDescent="0.25"/>
    <row r="117" s="2" customFormat="1" x14ac:dyDescent="0.25"/>
    <row r="118" s="2" customFormat="1" x14ac:dyDescent="0.25"/>
    <row r="119" s="4" customFormat="1" x14ac:dyDescent="0.25"/>
    <row r="120" s="4" customFormat="1" x14ac:dyDescent="0.25"/>
    <row r="121" s="4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4" customFormat="1" x14ac:dyDescent="0.25"/>
    <row r="139" s="2" customFormat="1" x14ac:dyDescent="0.25"/>
    <row r="140" s="2" customFormat="1" x14ac:dyDescent="0.25"/>
    <row r="141" s="2" customFormat="1" x14ac:dyDescent="0.25"/>
    <row r="142" s="4" customFormat="1" x14ac:dyDescent="0.25"/>
    <row r="143" s="4" customFormat="1" x14ac:dyDescent="0.25"/>
    <row r="144" s="4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4" customFormat="1" x14ac:dyDescent="0.25"/>
    <row r="162" s="2" customFormat="1" x14ac:dyDescent="0.25"/>
    <row r="163" s="2" customFormat="1" x14ac:dyDescent="0.25"/>
    <row r="164" s="2" customFormat="1" x14ac:dyDescent="0.25"/>
    <row r="165" s="4" customFormat="1" x14ac:dyDescent="0.25"/>
    <row r="166" s="4" customFormat="1" x14ac:dyDescent="0.25"/>
    <row r="167" s="4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4" customFormat="1" x14ac:dyDescent="0.25"/>
    <row r="185" s="2" customFormat="1" x14ac:dyDescent="0.25"/>
    <row r="186" s="2" customFormat="1" x14ac:dyDescent="0.25"/>
    <row r="187" s="2" customFormat="1" x14ac:dyDescent="0.25"/>
    <row r="188" s="4" customFormat="1" x14ac:dyDescent="0.25"/>
    <row r="189" s="4" customFormat="1" x14ac:dyDescent="0.25"/>
    <row r="190" s="4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4" customFormat="1" x14ac:dyDescent="0.25"/>
    <row r="208" s="2" customFormat="1" x14ac:dyDescent="0.25"/>
    <row r="209" s="2" customFormat="1" x14ac:dyDescent="0.25"/>
    <row r="210" s="2" customFormat="1" x14ac:dyDescent="0.25"/>
    <row r="211" s="4" customFormat="1" x14ac:dyDescent="0.25"/>
    <row r="212" s="4" customFormat="1" x14ac:dyDescent="0.25"/>
    <row r="213" s="4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4" customFormat="1" x14ac:dyDescent="0.25"/>
    <row r="231" s="2" customFormat="1" x14ac:dyDescent="0.25"/>
    <row r="232" s="2" customFormat="1" x14ac:dyDescent="0.25"/>
    <row r="233" s="2" customFormat="1" x14ac:dyDescent="0.25"/>
    <row r="234" s="4" customFormat="1" x14ac:dyDescent="0.25"/>
    <row r="235" s="4" customFormat="1" x14ac:dyDescent="0.25"/>
    <row r="236" s="4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4" customFormat="1" x14ac:dyDescent="0.25"/>
    <row r="254" s="2" customFormat="1" x14ac:dyDescent="0.25"/>
    <row r="255" s="2" customFormat="1" x14ac:dyDescent="0.25"/>
    <row r="256" s="2" customFormat="1" x14ac:dyDescent="0.25"/>
    <row r="257" s="4" customFormat="1" x14ac:dyDescent="0.25"/>
    <row r="258" s="4" customFormat="1" x14ac:dyDescent="0.25"/>
    <row r="259" s="4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4" customFormat="1" x14ac:dyDescent="0.25"/>
    <row r="277" s="2" customFormat="1" x14ac:dyDescent="0.25"/>
    <row r="278" s="2" customFormat="1" x14ac:dyDescent="0.25"/>
    <row r="279" s="2" customFormat="1" x14ac:dyDescent="0.25"/>
    <row r="280" s="4" customFormat="1" x14ac:dyDescent="0.25"/>
    <row r="281" s="4" customFormat="1" x14ac:dyDescent="0.25"/>
    <row r="282" s="4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</sheetData>
  <mergeCells count="38">
    <mergeCell ref="AA28:AC28"/>
    <mergeCell ref="AA29:AA30"/>
    <mergeCell ref="AB29:AC29"/>
    <mergeCell ref="AJ28:AL28"/>
    <mergeCell ref="AJ29:AJ30"/>
    <mergeCell ref="AK29:AL29"/>
    <mergeCell ref="AD28:AF28"/>
    <mergeCell ref="AD29:AD30"/>
    <mergeCell ref="AE29:AF29"/>
    <mergeCell ref="AG28:AI28"/>
    <mergeCell ref="AG29:AG30"/>
    <mergeCell ref="AH29:AI29"/>
    <mergeCell ref="U28:W28"/>
    <mergeCell ref="U29:U30"/>
    <mergeCell ref="V29:W29"/>
    <mergeCell ref="X28:Z28"/>
    <mergeCell ref="X29:X30"/>
    <mergeCell ref="Y29:Z29"/>
    <mergeCell ref="O28:Q28"/>
    <mergeCell ref="O29:O30"/>
    <mergeCell ref="P29:Q29"/>
    <mergeCell ref="R28:T28"/>
    <mergeCell ref="R29:R30"/>
    <mergeCell ref="S29:T29"/>
    <mergeCell ref="I28:K28"/>
    <mergeCell ref="I29:I30"/>
    <mergeCell ref="J29:K29"/>
    <mergeCell ref="L28:N28"/>
    <mergeCell ref="L29:L30"/>
    <mergeCell ref="M29:N29"/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opLeftCell="A25" workbookViewId="0">
      <selection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249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35" s="2" customFormat="1" x14ac:dyDescent="0.25">
      <c r="A17" s="3" t="s">
        <v>74</v>
      </c>
    </row>
    <row r="18" spans="1:35" s="2" customFormat="1" x14ac:dyDescent="0.25">
      <c r="A18" s="3" t="s">
        <v>76</v>
      </c>
    </row>
    <row r="19" spans="1:35" s="2" customFormat="1" x14ac:dyDescent="0.25">
      <c r="A19" s="3"/>
    </row>
    <row r="20" spans="1:35" s="4" customFormat="1" ht="25.5" x14ac:dyDescent="0.25">
      <c r="A20" s="5" t="s">
        <v>8</v>
      </c>
      <c r="B20" s="5" t="s">
        <v>9</v>
      </c>
      <c r="C20" s="5" t="s">
        <v>10</v>
      </c>
    </row>
    <row r="21" spans="1:35" x14ac:dyDescent="0.25">
      <c r="A21" s="6" t="s">
        <v>11</v>
      </c>
      <c r="B21" s="7" t="s">
        <v>12</v>
      </c>
      <c r="C21" s="7"/>
    </row>
    <row r="22" spans="1:35" x14ac:dyDescent="0.25">
      <c r="A22" s="6" t="s">
        <v>13</v>
      </c>
      <c r="B22" s="7" t="s">
        <v>14</v>
      </c>
      <c r="C22" s="7" t="s">
        <v>75</v>
      </c>
    </row>
    <row r="23" spans="1:35" x14ac:dyDescent="0.25">
      <c r="A23" s="6" t="s">
        <v>15</v>
      </c>
      <c r="B23" s="7" t="s">
        <v>16</v>
      </c>
      <c r="C23" s="7" t="s">
        <v>60</v>
      </c>
    </row>
    <row r="24" spans="1:35" ht="115.5" x14ac:dyDescent="0.25">
      <c r="A24" s="6" t="s">
        <v>17</v>
      </c>
      <c r="B24" s="7" t="s">
        <v>18</v>
      </c>
      <c r="C24" s="7" t="s">
        <v>74</v>
      </c>
    </row>
    <row r="25" spans="1:35" s="2" customFormat="1" x14ac:dyDescent="0.25">
      <c r="A25" s="3"/>
    </row>
    <row r="26" spans="1:35" s="2" customFormat="1" x14ac:dyDescent="0.25">
      <c r="A26" s="3" t="s">
        <v>253</v>
      </c>
    </row>
    <row r="27" spans="1:35" s="2" customFormat="1" x14ac:dyDescent="0.25">
      <c r="A27" s="3" t="s">
        <v>254</v>
      </c>
    </row>
    <row r="28" spans="1:35" s="4" customFormat="1" ht="15" customHeight="1" x14ac:dyDescent="0.25">
      <c r="A28" s="33" t="s">
        <v>8</v>
      </c>
      <c r="B28" s="33" t="s">
        <v>9</v>
      </c>
      <c r="C28" s="36" t="s">
        <v>73</v>
      </c>
      <c r="D28" s="37"/>
      <c r="E28" s="38"/>
      <c r="F28" s="36" t="s">
        <v>72</v>
      </c>
      <c r="G28" s="37"/>
      <c r="H28" s="38"/>
      <c r="I28" s="36" t="s">
        <v>71</v>
      </c>
      <c r="J28" s="37"/>
      <c r="K28" s="38"/>
      <c r="L28" s="36" t="s">
        <v>70</v>
      </c>
      <c r="M28" s="37"/>
      <c r="N28" s="38"/>
      <c r="O28" s="36" t="s">
        <v>69</v>
      </c>
      <c r="P28" s="37"/>
      <c r="Q28" s="38"/>
      <c r="R28" s="36" t="s">
        <v>68</v>
      </c>
      <c r="S28" s="37"/>
      <c r="T28" s="38"/>
      <c r="U28" s="36" t="s">
        <v>67</v>
      </c>
      <c r="V28" s="37"/>
      <c r="W28" s="38"/>
      <c r="X28" s="36" t="s">
        <v>66</v>
      </c>
      <c r="Y28" s="37"/>
      <c r="Z28" s="38"/>
      <c r="AA28" s="36" t="s">
        <v>65</v>
      </c>
      <c r="AB28" s="37"/>
      <c r="AC28" s="38"/>
      <c r="AD28" s="36" t="s">
        <v>64</v>
      </c>
      <c r="AE28" s="37"/>
      <c r="AF28" s="38"/>
      <c r="AG28" s="36" t="s">
        <v>63</v>
      </c>
      <c r="AH28" s="37"/>
      <c r="AI28" s="38"/>
    </row>
    <row r="29" spans="1:35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  <c r="AG29" s="33" t="s">
        <v>20</v>
      </c>
      <c r="AH29" s="36" t="s">
        <v>21</v>
      </c>
      <c r="AI29" s="38"/>
    </row>
    <row r="30" spans="1:35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  <c r="AG30" s="35"/>
      <c r="AH30" s="5" t="s">
        <v>22</v>
      </c>
      <c r="AI30" s="5" t="s">
        <v>23</v>
      </c>
    </row>
    <row r="31" spans="1:35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  <c r="AG31" s="7" t="s">
        <v>24</v>
      </c>
      <c r="AH31" s="7" t="s">
        <v>25</v>
      </c>
      <c r="AI31" s="7" t="s">
        <v>26</v>
      </c>
    </row>
    <row r="32" spans="1:35" x14ac:dyDescent="0.25">
      <c r="A32" s="6" t="s">
        <v>235</v>
      </c>
      <c r="B32" s="7" t="s">
        <v>27</v>
      </c>
      <c r="C32" s="8">
        <f>F32+I32+L32+O32+R32+U32+X32+AA32+AD32+AG32</f>
        <v>72663</v>
      </c>
      <c r="D32" s="8">
        <f>G32+J32+M32+P32+S32+V32+Y32+AB32+AE32+AH32</f>
        <v>39819</v>
      </c>
      <c r="E32" s="8">
        <f>H32+K32+N32+Q32+T32+W32+Z32+AC32+AF32+AI32</f>
        <v>32844</v>
      </c>
      <c r="F32" s="8">
        <v>16005</v>
      </c>
      <c r="G32" s="8">
        <v>10262</v>
      </c>
      <c r="H32" s="8">
        <v>5743</v>
      </c>
      <c r="I32" s="8">
        <v>1620</v>
      </c>
      <c r="J32" s="8">
        <v>800</v>
      </c>
      <c r="K32" s="8">
        <v>820</v>
      </c>
      <c r="L32" s="8">
        <v>12552</v>
      </c>
      <c r="M32" s="8">
        <v>733</v>
      </c>
      <c r="N32" s="8">
        <v>11819</v>
      </c>
      <c r="O32" s="8">
        <v>26685</v>
      </c>
      <c r="P32" s="8">
        <v>23436</v>
      </c>
      <c r="Q32" s="8">
        <v>3249</v>
      </c>
      <c r="R32" s="8">
        <v>731</v>
      </c>
      <c r="S32" s="8">
        <v>0</v>
      </c>
      <c r="T32" s="8">
        <v>731</v>
      </c>
      <c r="U32" s="8">
        <v>1546</v>
      </c>
      <c r="V32" s="8">
        <v>211</v>
      </c>
      <c r="W32" s="8">
        <v>1335</v>
      </c>
      <c r="X32" s="8">
        <v>5427</v>
      </c>
      <c r="Y32" s="8">
        <v>2703</v>
      </c>
      <c r="Z32" s="8">
        <v>2724</v>
      </c>
      <c r="AA32" s="8">
        <v>818</v>
      </c>
      <c r="AB32" s="8">
        <v>0</v>
      </c>
      <c r="AC32" s="8">
        <v>818</v>
      </c>
      <c r="AD32" s="8">
        <v>504</v>
      </c>
      <c r="AE32" s="8">
        <v>53</v>
      </c>
      <c r="AF32" s="8">
        <v>451</v>
      </c>
      <c r="AG32" s="8">
        <v>6775</v>
      </c>
      <c r="AH32" s="8">
        <v>1621</v>
      </c>
      <c r="AI32" s="8">
        <v>5154</v>
      </c>
    </row>
    <row r="33" spans="1:35" x14ac:dyDescent="0.25">
      <c r="A33" s="6" t="s">
        <v>236</v>
      </c>
      <c r="B33" s="7" t="s">
        <v>28</v>
      </c>
      <c r="C33" s="8">
        <f t="shared" ref="C33:C40" si="0">F33+I33+L33+O33+R33+U33+X33+AA33+AD33+AG33</f>
        <v>67242</v>
      </c>
      <c r="D33" s="8">
        <f t="shared" ref="D33:D40" si="1">G33+J33+M33+P33+S33+V33+Y33+AB33+AE33+AH33</f>
        <v>35555</v>
      </c>
      <c r="E33" s="8">
        <f t="shared" ref="E33:E40" si="2">H33+K33+N33+Q33+T33+W33+Z33+AC33+AF33+AI33</f>
        <v>31687</v>
      </c>
      <c r="F33" s="8">
        <v>11811</v>
      </c>
      <c r="G33" s="8">
        <v>6944</v>
      </c>
      <c r="H33" s="8">
        <v>4867</v>
      </c>
      <c r="I33" s="8">
        <v>1676</v>
      </c>
      <c r="J33" s="8">
        <v>750</v>
      </c>
      <c r="K33" s="8">
        <v>926</v>
      </c>
      <c r="L33" s="8">
        <v>11790</v>
      </c>
      <c r="M33" s="8">
        <v>637</v>
      </c>
      <c r="N33" s="8">
        <v>11153</v>
      </c>
      <c r="O33" s="8">
        <v>26325</v>
      </c>
      <c r="P33" s="8">
        <v>23144</v>
      </c>
      <c r="Q33" s="8">
        <v>3181</v>
      </c>
      <c r="R33" s="8">
        <v>1079</v>
      </c>
      <c r="S33" s="8">
        <v>0</v>
      </c>
      <c r="T33" s="8">
        <v>1079</v>
      </c>
      <c r="U33" s="8">
        <v>1701</v>
      </c>
      <c r="V33" s="8">
        <v>178</v>
      </c>
      <c r="W33" s="8">
        <v>1523</v>
      </c>
      <c r="X33" s="8">
        <v>5212</v>
      </c>
      <c r="Y33" s="8">
        <v>2334</v>
      </c>
      <c r="Z33" s="8">
        <v>2878</v>
      </c>
      <c r="AA33" s="8">
        <v>1151</v>
      </c>
      <c r="AB33" s="8">
        <v>0</v>
      </c>
      <c r="AC33" s="8">
        <v>1151</v>
      </c>
      <c r="AD33" s="8">
        <v>324</v>
      </c>
      <c r="AE33" s="8">
        <v>0</v>
      </c>
      <c r="AF33" s="8">
        <v>324</v>
      </c>
      <c r="AG33" s="8">
        <v>6173</v>
      </c>
      <c r="AH33" s="8">
        <v>1568</v>
      </c>
      <c r="AI33" s="8">
        <v>4605</v>
      </c>
    </row>
    <row r="34" spans="1:35" x14ac:dyDescent="0.25">
      <c r="A34" s="6" t="s">
        <v>237</v>
      </c>
      <c r="B34" s="7" t="s">
        <v>29</v>
      </c>
      <c r="C34" s="8">
        <f t="shared" si="0"/>
        <v>8010</v>
      </c>
      <c r="D34" s="8">
        <f t="shared" si="1"/>
        <v>4292</v>
      </c>
      <c r="E34" s="8">
        <f t="shared" si="2"/>
        <v>3718</v>
      </c>
      <c r="F34" s="8">
        <v>4193</v>
      </c>
      <c r="G34" s="8">
        <v>3318</v>
      </c>
      <c r="H34" s="8">
        <v>875</v>
      </c>
      <c r="I34" s="8">
        <v>60</v>
      </c>
      <c r="J34" s="8">
        <v>50</v>
      </c>
      <c r="K34" s="8">
        <v>10</v>
      </c>
      <c r="L34" s="8">
        <v>1112</v>
      </c>
      <c r="M34" s="8">
        <v>96</v>
      </c>
      <c r="N34" s="8">
        <v>1016</v>
      </c>
      <c r="O34" s="8">
        <v>710</v>
      </c>
      <c r="P34" s="8">
        <v>292</v>
      </c>
      <c r="Q34" s="8">
        <v>418</v>
      </c>
      <c r="R34" s="8">
        <v>1</v>
      </c>
      <c r="S34" s="8">
        <v>0</v>
      </c>
      <c r="T34" s="8">
        <v>1</v>
      </c>
      <c r="U34" s="8">
        <v>195</v>
      </c>
      <c r="V34" s="8">
        <v>33</v>
      </c>
      <c r="W34" s="8">
        <v>162</v>
      </c>
      <c r="X34" s="8">
        <v>564</v>
      </c>
      <c r="Y34" s="8">
        <v>369</v>
      </c>
      <c r="Z34" s="8">
        <v>195</v>
      </c>
      <c r="AA34" s="8">
        <v>15</v>
      </c>
      <c r="AB34" s="8">
        <v>0</v>
      </c>
      <c r="AC34" s="8">
        <v>15</v>
      </c>
      <c r="AD34" s="8">
        <v>180</v>
      </c>
      <c r="AE34" s="8">
        <v>53</v>
      </c>
      <c r="AF34" s="8">
        <v>127</v>
      </c>
      <c r="AG34" s="8">
        <v>980</v>
      </c>
      <c r="AH34" s="8">
        <v>81</v>
      </c>
      <c r="AI34" s="8">
        <v>899</v>
      </c>
    </row>
    <row r="35" spans="1:35" ht="51.75" x14ac:dyDescent="0.25">
      <c r="A35" s="6" t="s">
        <v>238</v>
      </c>
      <c r="B35" s="7" t="s">
        <v>30</v>
      </c>
      <c r="C35" s="8">
        <f t="shared" si="0"/>
        <v>0.3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0.3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</row>
    <row r="36" spans="1:35" ht="26.25" x14ac:dyDescent="0.25">
      <c r="A36" s="6" t="s">
        <v>239</v>
      </c>
      <c r="B36" s="7" t="s">
        <v>32</v>
      </c>
      <c r="C36" s="8">
        <f t="shared" si="0"/>
        <v>483</v>
      </c>
      <c r="D36" s="8">
        <f t="shared" si="1"/>
        <v>258</v>
      </c>
      <c r="E36" s="8">
        <f t="shared" si="2"/>
        <v>225</v>
      </c>
      <c r="F36" s="11">
        <v>252</v>
      </c>
      <c r="G36" s="11">
        <v>199</v>
      </c>
      <c r="H36" s="11">
        <v>53</v>
      </c>
      <c r="I36" s="11">
        <v>4</v>
      </c>
      <c r="J36" s="11">
        <v>3</v>
      </c>
      <c r="K36" s="11">
        <v>1</v>
      </c>
      <c r="L36" s="11">
        <v>67</v>
      </c>
      <c r="M36" s="11">
        <v>6</v>
      </c>
      <c r="N36" s="11">
        <v>61</v>
      </c>
      <c r="O36" s="11">
        <v>43</v>
      </c>
      <c r="P36" s="11">
        <v>18</v>
      </c>
      <c r="Q36" s="11">
        <v>25</v>
      </c>
      <c r="R36" s="11">
        <v>0</v>
      </c>
      <c r="S36" s="11">
        <v>0</v>
      </c>
      <c r="T36" s="11">
        <v>0</v>
      </c>
      <c r="U36" s="11">
        <v>12</v>
      </c>
      <c r="V36" s="11">
        <v>2</v>
      </c>
      <c r="W36" s="11">
        <v>10</v>
      </c>
      <c r="X36" s="11">
        <v>34</v>
      </c>
      <c r="Y36" s="11">
        <v>22</v>
      </c>
      <c r="Z36" s="11">
        <v>12</v>
      </c>
      <c r="AA36" s="11">
        <v>1</v>
      </c>
      <c r="AB36" s="11">
        <v>0</v>
      </c>
      <c r="AC36" s="11">
        <v>1</v>
      </c>
      <c r="AD36" s="11">
        <v>11</v>
      </c>
      <c r="AE36" s="11">
        <v>3</v>
      </c>
      <c r="AF36" s="11">
        <v>8</v>
      </c>
      <c r="AG36" s="11">
        <v>59</v>
      </c>
      <c r="AH36" s="11">
        <v>5</v>
      </c>
      <c r="AI36" s="11">
        <v>54</v>
      </c>
    </row>
    <row r="37" spans="1:35" s="2" customFormat="1" ht="39" x14ac:dyDescent="0.25">
      <c r="A37" s="6" t="s">
        <v>240</v>
      </c>
      <c r="B37" s="10" t="s">
        <v>241</v>
      </c>
      <c r="C37" s="8">
        <f t="shared" si="0"/>
        <v>80</v>
      </c>
      <c r="D37" s="8">
        <f t="shared" si="1"/>
        <v>14</v>
      </c>
      <c r="E37" s="8">
        <f t="shared" si="2"/>
        <v>66</v>
      </c>
      <c r="F37" s="19">
        <v>18</v>
      </c>
      <c r="G37" s="19">
        <v>1</v>
      </c>
      <c r="H37" s="19">
        <v>17</v>
      </c>
      <c r="I37" s="19">
        <v>4</v>
      </c>
      <c r="J37" s="19">
        <v>1</v>
      </c>
      <c r="K37" s="19">
        <v>3</v>
      </c>
      <c r="L37" s="19">
        <v>11</v>
      </c>
      <c r="M37" s="19">
        <v>2</v>
      </c>
      <c r="N37" s="19">
        <v>9</v>
      </c>
      <c r="O37" s="19">
        <v>13</v>
      </c>
      <c r="P37" s="19">
        <v>2</v>
      </c>
      <c r="Q37" s="19">
        <v>11</v>
      </c>
      <c r="R37" s="19">
        <v>2</v>
      </c>
      <c r="S37" s="19">
        <v>0</v>
      </c>
      <c r="T37" s="19">
        <v>2</v>
      </c>
      <c r="U37" s="19">
        <v>5</v>
      </c>
      <c r="V37" s="19">
        <v>1</v>
      </c>
      <c r="W37" s="19">
        <v>4</v>
      </c>
      <c r="X37" s="19">
        <v>7</v>
      </c>
      <c r="Y37" s="19">
        <v>2</v>
      </c>
      <c r="Z37" s="19">
        <v>5</v>
      </c>
      <c r="AA37" s="19">
        <v>3</v>
      </c>
      <c r="AB37" s="19">
        <v>0</v>
      </c>
      <c r="AC37" s="19">
        <v>3</v>
      </c>
      <c r="AD37" s="19">
        <v>5</v>
      </c>
      <c r="AE37" s="19">
        <v>1</v>
      </c>
      <c r="AF37" s="19">
        <v>4</v>
      </c>
      <c r="AG37" s="19">
        <v>12</v>
      </c>
      <c r="AH37" s="19">
        <v>4</v>
      </c>
      <c r="AI37" s="19">
        <v>8</v>
      </c>
    </row>
    <row r="38" spans="1:35" x14ac:dyDescent="0.25">
      <c r="A38" s="6" t="s">
        <v>21</v>
      </c>
      <c r="B38" s="10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>
        <v>0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26.25" x14ac:dyDescent="0.25">
      <c r="A39" s="9" t="s">
        <v>242</v>
      </c>
      <c r="B39" s="10" t="s">
        <v>243</v>
      </c>
      <c r="C39" s="8">
        <f t="shared" si="0"/>
        <v>15</v>
      </c>
      <c r="D39" s="8">
        <f t="shared" si="1"/>
        <v>0</v>
      </c>
      <c r="E39" s="8">
        <f t="shared" si="2"/>
        <v>15</v>
      </c>
      <c r="F39" s="19">
        <v>6</v>
      </c>
      <c r="G39" s="19">
        <v>0</v>
      </c>
      <c r="H39" s="19">
        <v>6</v>
      </c>
      <c r="I39" s="19">
        <v>0</v>
      </c>
      <c r="J39" s="19">
        <v>0</v>
      </c>
      <c r="K39" s="19">
        <v>0</v>
      </c>
      <c r="L39" s="19">
        <v>1</v>
      </c>
      <c r="M39" s="19">
        <v>0</v>
      </c>
      <c r="N39" s="19">
        <v>1</v>
      </c>
      <c r="O39" s="19">
        <v>3</v>
      </c>
      <c r="P39" s="19">
        <v>0</v>
      </c>
      <c r="Q39" s="19">
        <v>3</v>
      </c>
      <c r="R39" s="19">
        <v>0</v>
      </c>
      <c r="S39" s="19">
        <v>0</v>
      </c>
      <c r="T39" s="19">
        <v>0</v>
      </c>
      <c r="U39" s="19">
        <v>1</v>
      </c>
      <c r="V39" s="19">
        <v>0</v>
      </c>
      <c r="W39" s="19">
        <v>1</v>
      </c>
      <c r="X39" s="19">
        <v>0</v>
      </c>
      <c r="Y39" s="19">
        <v>0</v>
      </c>
      <c r="Z39" s="19">
        <v>0</v>
      </c>
      <c r="AA39" s="19">
        <v>1</v>
      </c>
      <c r="AB39" s="19">
        <v>0</v>
      </c>
      <c r="AC39" s="19">
        <v>1</v>
      </c>
      <c r="AD39" s="19">
        <v>2</v>
      </c>
      <c r="AE39" s="19">
        <v>0</v>
      </c>
      <c r="AF39" s="19">
        <v>2</v>
      </c>
      <c r="AG39" s="19">
        <v>1</v>
      </c>
      <c r="AH39" s="19">
        <v>0</v>
      </c>
      <c r="AI39" s="19">
        <v>1</v>
      </c>
    </row>
    <row r="40" spans="1:35" x14ac:dyDescent="0.25">
      <c r="A40" s="6" t="s">
        <v>31</v>
      </c>
      <c r="B40" s="10" t="s">
        <v>244</v>
      </c>
      <c r="C40" s="8">
        <f t="shared" si="0"/>
        <v>148493.29999999999</v>
      </c>
      <c r="D40" s="8">
        <f t="shared" si="1"/>
        <v>79938</v>
      </c>
      <c r="E40" s="8">
        <f t="shared" si="2"/>
        <v>68555</v>
      </c>
      <c r="F40" s="22">
        <f t="shared" ref="F40:AI40" si="3">SUM(F32:F39)</f>
        <v>32285</v>
      </c>
      <c r="G40" s="22">
        <f t="shared" si="3"/>
        <v>20724</v>
      </c>
      <c r="H40" s="22">
        <f t="shared" si="3"/>
        <v>11561</v>
      </c>
      <c r="I40" s="22">
        <f t="shared" si="3"/>
        <v>3364</v>
      </c>
      <c r="J40" s="22">
        <f t="shared" si="3"/>
        <v>1604</v>
      </c>
      <c r="K40" s="22">
        <f t="shared" si="3"/>
        <v>1760</v>
      </c>
      <c r="L40" s="22">
        <f t="shared" si="3"/>
        <v>25533</v>
      </c>
      <c r="M40" s="22">
        <f t="shared" si="3"/>
        <v>1474</v>
      </c>
      <c r="N40" s="22">
        <f t="shared" si="3"/>
        <v>24059</v>
      </c>
      <c r="O40" s="22">
        <f t="shared" si="3"/>
        <v>53779</v>
      </c>
      <c r="P40" s="22">
        <f t="shared" si="3"/>
        <v>46892</v>
      </c>
      <c r="Q40" s="22">
        <f t="shared" si="3"/>
        <v>6887</v>
      </c>
      <c r="R40" s="22">
        <f t="shared" si="3"/>
        <v>1813</v>
      </c>
      <c r="S40" s="22">
        <f t="shared" si="3"/>
        <v>0</v>
      </c>
      <c r="T40" s="22">
        <f t="shared" si="3"/>
        <v>1813</v>
      </c>
      <c r="U40" s="22">
        <f t="shared" si="3"/>
        <v>3460.3</v>
      </c>
      <c r="V40" s="22">
        <f t="shared" si="3"/>
        <v>425</v>
      </c>
      <c r="W40" s="22">
        <f t="shared" si="3"/>
        <v>3035</v>
      </c>
      <c r="X40" s="22">
        <f t="shared" si="3"/>
        <v>11244</v>
      </c>
      <c r="Y40" s="22">
        <f t="shared" si="3"/>
        <v>5430</v>
      </c>
      <c r="Z40" s="22">
        <f t="shared" si="3"/>
        <v>5814</v>
      </c>
      <c r="AA40" s="22">
        <f t="shared" si="3"/>
        <v>1989</v>
      </c>
      <c r="AB40" s="22">
        <f t="shared" si="3"/>
        <v>0</v>
      </c>
      <c r="AC40" s="22">
        <f t="shared" si="3"/>
        <v>1989</v>
      </c>
      <c r="AD40" s="22">
        <f t="shared" si="3"/>
        <v>1026</v>
      </c>
      <c r="AE40" s="22">
        <f t="shared" si="3"/>
        <v>110</v>
      </c>
      <c r="AF40" s="22">
        <f t="shared" si="3"/>
        <v>916</v>
      </c>
      <c r="AG40" s="24">
        <f t="shared" si="3"/>
        <v>14000</v>
      </c>
      <c r="AH40" s="24">
        <f t="shared" si="3"/>
        <v>3279</v>
      </c>
      <c r="AI40" s="24">
        <f t="shared" si="3"/>
        <v>10721</v>
      </c>
    </row>
    <row r="41" spans="1:35" x14ac:dyDescent="0.25">
      <c r="X41" s="23"/>
      <c r="Y41" s="23"/>
      <c r="Z41" s="23"/>
      <c r="AA41" s="23"/>
      <c r="AB41" s="23"/>
      <c r="AC41" s="23"/>
    </row>
  </sheetData>
  <mergeCells count="35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O28:Q28"/>
    <mergeCell ref="O29:O30"/>
    <mergeCell ref="P29:Q29"/>
    <mergeCell ref="R28:T28"/>
    <mergeCell ref="R29:R30"/>
    <mergeCell ref="S29:T29"/>
    <mergeCell ref="U28:W28"/>
    <mergeCell ref="U29:U30"/>
    <mergeCell ref="V29:W29"/>
    <mergeCell ref="X28:Z28"/>
    <mergeCell ref="X29:X30"/>
    <mergeCell ref="Y29:Z29"/>
    <mergeCell ref="AG28:AI28"/>
    <mergeCell ref="AG29:AG30"/>
    <mergeCell ref="AH29:AI29"/>
    <mergeCell ref="AA28:AC28"/>
    <mergeCell ref="AA29:AA30"/>
    <mergeCell ref="AB29:AC29"/>
    <mergeCell ref="AD28:AF28"/>
    <mergeCell ref="AD29:AD30"/>
    <mergeCell ref="AE29:AF29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opLeftCell="B25" workbookViewId="0">
      <pane xSplit="1" ySplit="7" topLeftCell="C32" activePane="bottomRight" state="frozen"/>
      <selection activeCell="B25" sqref="B25"/>
      <selection pane="topRight" activeCell="C25" sqref="C25"/>
      <selection pane="bottomLeft" activeCell="B32" sqref="B32"/>
      <selection pane="bottomRight"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250</v>
      </c>
    </row>
    <row r="5" spans="1:1" x14ac:dyDescent="0.25">
      <c r="A5" s="1" t="s">
        <v>251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9" s="2" customFormat="1" x14ac:dyDescent="0.25">
      <c r="A17" s="3" t="s">
        <v>86</v>
      </c>
    </row>
    <row r="18" spans="1:29" s="2" customFormat="1" x14ac:dyDescent="0.25">
      <c r="A18" s="3" t="s">
        <v>88</v>
      </c>
    </row>
    <row r="19" spans="1:29" s="2" customFormat="1" x14ac:dyDescent="0.25">
      <c r="A19" s="3"/>
    </row>
    <row r="20" spans="1:29" s="4" customFormat="1" ht="25.5" x14ac:dyDescent="0.25">
      <c r="A20" s="5" t="s">
        <v>8</v>
      </c>
      <c r="B20" s="5" t="s">
        <v>9</v>
      </c>
      <c r="C20" s="5" t="s">
        <v>10</v>
      </c>
    </row>
    <row r="21" spans="1:29" x14ac:dyDescent="0.25">
      <c r="A21" s="6" t="s">
        <v>11</v>
      </c>
      <c r="B21" s="7" t="s">
        <v>12</v>
      </c>
      <c r="C21" s="7"/>
    </row>
    <row r="22" spans="1:29" x14ac:dyDescent="0.25">
      <c r="A22" s="6" t="s">
        <v>13</v>
      </c>
      <c r="B22" s="7" t="s">
        <v>14</v>
      </c>
      <c r="C22" s="7" t="s">
        <v>87</v>
      </c>
    </row>
    <row r="23" spans="1:29" x14ac:dyDescent="0.25">
      <c r="A23" s="6" t="s">
        <v>15</v>
      </c>
      <c r="B23" s="7" t="s">
        <v>16</v>
      </c>
      <c r="C23" s="7" t="s">
        <v>60</v>
      </c>
    </row>
    <row r="24" spans="1:29" ht="102.75" x14ac:dyDescent="0.25">
      <c r="A24" s="6" t="s">
        <v>17</v>
      </c>
      <c r="B24" s="7" t="s">
        <v>18</v>
      </c>
      <c r="C24" s="7" t="s">
        <v>86</v>
      </c>
    </row>
    <row r="25" spans="1:29" s="2" customFormat="1" x14ac:dyDescent="0.25">
      <c r="A25" s="3"/>
    </row>
    <row r="26" spans="1:29" s="2" customFormat="1" x14ac:dyDescent="0.25">
      <c r="A26" s="3" t="s">
        <v>253</v>
      </c>
    </row>
    <row r="27" spans="1:29" s="2" customFormat="1" x14ac:dyDescent="0.25">
      <c r="A27" s="3" t="s">
        <v>254</v>
      </c>
    </row>
    <row r="28" spans="1:29" s="4" customFormat="1" ht="15" customHeight="1" x14ac:dyDescent="0.25">
      <c r="A28" s="33" t="s">
        <v>8</v>
      </c>
      <c r="B28" s="33" t="s">
        <v>9</v>
      </c>
      <c r="C28" s="36" t="s">
        <v>85</v>
      </c>
      <c r="D28" s="37"/>
      <c r="E28" s="38"/>
      <c r="F28" s="36" t="s">
        <v>84</v>
      </c>
      <c r="G28" s="37"/>
      <c r="H28" s="38"/>
      <c r="I28" s="36" t="s">
        <v>83</v>
      </c>
      <c r="J28" s="37"/>
      <c r="K28" s="38"/>
      <c r="L28" s="36" t="s">
        <v>82</v>
      </c>
      <c r="M28" s="37"/>
      <c r="N28" s="38"/>
      <c r="O28" s="36" t="s">
        <v>81</v>
      </c>
      <c r="P28" s="37"/>
      <c r="Q28" s="38"/>
      <c r="R28" s="36" t="s">
        <v>80</v>
      </c>
      <c r="S28" s="37"/>
      <c r="T28" s="38"/>
      <c r="U28" s="36" t="s">
        <v>79</v>
      </c>
      <c r="V28" s="37"/>
      <c r="W28" s="38"/>
      <c r="X28" s="36" t="s">
        <v>78</v>
      </c>
      <c r="Y28" s="37"/>
      <c r="Z28" s="38"/>
      <c r="AA28" s="36" t="s">
        <v>77</v>
      </c>
      <c r="AB28" s="37"/>
      <c r="AC28" s="38"/>
    </row>
    <row r="29" spans="1:29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</row>
    <row r="30" spans="1:29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</row>
    <row r="31" spans="1:29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</row>
    <row r="32" spans="1:29" x14ac:dyDescent="0.25">
      <c r="A32" s="6" t="s">
        <v>235</v>
      </c>
      <c r="B32" s="7" t="s">
        <v>27</v>
      </c>
      <c r="C32" s="8">
        <f>F32+I32+L32+R32+U32+X32+AA32</f>
        <v>63051</v>
      </c>
      <c r="D32" s="8">
        <f>G32+J32+M32+P32+S32+V32+Y32+AB32</f>
        <v>43519</v>
      </c>
      <c r="E32" s="8">
        <f>H32+K32+N32+Q32+T32+W32+Z32+AC32</f>
        <v>24058</v>
      </c>
      <c r="F32" s="8">
        <v>27017</v>
      </c>
      <c r="G32" s="8">
        <v>21220</v>
      </c>
      <c r="H32" s="8">
        <v>5797</v>
      </c>
      <c r="I32" s="8">
        <v>24534</v>
      </c>
      <c r="J32" s="8">
        <v>22299</v>
      </c>
      <c r="K32" s="8">
        <v>2235</v>
      </c>
      <c r="L32" s="8">
        <v>100</v>
      </c>
      <c r="M32" s="8">
        <v>0</v>
      </c>
      <c r="N32" s="8">
        <v>100</v>
      </c>
      <c r="O32" s="8">
        <v>4526</v>
      </c>
      <c r="P32" s="8">
        <v>0</v>
      </c>
      <c r="Q32" s="8">
        <v>4526</v>
      </c>
      <c r="R32" s="8">
        <v>1691</v>
      </c>
      <c r="S32" s="8">
        <v>0</v>
      </c>
      <c r="T32" s="8">
        <v>1691</v>
      </c>
      <c r="U32" s="8">
        <v>1111</v>
      </c>
      <c r="V32" s="8">
        <v>0</v>
      </c>
      <c r="W32" s="8">
        <v>1111</v>
      </c>
      <c r="X32" s="8">
        <v>8531</v>
      </c>
      <c r="Y32" s="8">
        <v>0</v>
      </c>
      <c r="Z32" s="8">
        <v>8531</v>
      </c>
      <c r="AA32" s="8">
        <v>67</v>
      </c>
      <c r="AB32" s="8">
        <v>0</v>
      </c>
      <c r="AC32" s="8">
        <v>67</v>
      </c>
    </row>
    <row r="33" spans="1:29" x14ac:dyDescent="0.25">
      <c r="A33" s="6" t="s">
        <v>236</v>
      </c>
      <c r="B33" s="7" t="s">
        <v>28</v>
      </c>
      <c r="C33" s="8">
        <f t="shared" ref="C33:C40" si="0">F33+I33+L33+R33+U33+X33+AA33</f>
        <v>49588</v>
      </c>
      <c r="D33" s="8">
        <f t="shared" ref="D33:D40" si="1">G33+J33+M33+P33+S33+V33+Y33+AB33</f>
        <v>33962</v>
      </c>
      <c r="E33" s="8">
        <f t="shared" ref="E33:E40" si="2">H33+K33+N33+Q33+T33+W33+Z33+AC33</f>
        <v>19435</v>
      </c>
      <c r="F33" s="8">
        <v>23986</v>
      </c>
      <c r="G33" s="8">
        <v>19720</v>
      </c>
      <c r="H33" s="8">
        <v>4266</v>
      </c>
      <c r="I33" s="8">
        <v>16199</v>
      </c>
      <c r="J33" s="8">
        <v>14242</v>
      </c>
      <c r="K33" s="8">
        <v>1957</v>
      </c>
      <c r="L33" s="8">
        <v>50</v>
      </c>
      <c r="M33" s="8">
        <v>0</v>
      </c>
      <c r="N33" s="8">
        <v>50</v>
      </c>
      <c r="O33" s="8">
        <v>3809</v>
      </c>
      <c r="P33" s="8">
        <v>0</v>
      </c>
      <c r="Q33" s="8">
        <v>3809</v>
      </c>
      <c r="R33" s="8">
        <v>2079</v>
      </c>
      <c r="S33" s="8">
        <v>0</v>
      </c>
      <c r="T33" s="8">
        <v>2079</v>
      </c>
      <c r="U33" s="8">
        <v>954</v>
      </c>
      <c r="V33" s="8">
        <v>0</v>
      </c>
      <c r="W33" s="8">
        <v>954</v>
      </c>
      <c r="X33" s="8">
        <v>6320</v>
      </c>
      <c r="Y33" s="8">
        <v>0</v>
      </c>
      <c r="Z33" s="8">
        <v>6320</v>
      </c>
      <c r="AA33" s="8">
        <v>0</v>
      </c>
      <c r="AB33" s="8">
        <v>0</v>
      </c>
      <c r="AC33" s="8">
        <v>0</v>
      </c>
    </row>
    <row r="34" spans="1:29" x14ac:dyDescent="0.25">
      <c r="A34" s="6" t="s">
        <v>237</v>
      </c>
      <c r="B34" s="7" t="s">
        <v>29</v>
      </c>
      <c r="C34" s="8">
        <f t="shared" si="0"/>
        <v>13884</v>
      </c>
      <c r="D34" s="8">
        <f t="shared" si="1"/>
        <v>9557</v>
      </c>
      <c r="E34" s="8">
        <f t="shared" si="2"/>
        <v>5045</v>
      </c>
      <c r="F34" s="8">
        <v>3032</v>
      </c>
      <c r="G34" s="8">
        <v>1500</v>
      </c>
      <c r="H34" s="8">
        <v>1532</v>
      </c>
      <c r="I34" s="8">
        <v>8336</v>
      </c>
      <c r="J34" s="8">
        <v>8057</v>
      </c>
      <c r="K34" s="8">
        <v>279</v>
      </c>
      <c r="L34" s="8">
        <v>50</v>
      </c>
      <c r="M34" s="8">
        <v>0</v>
      </c>
      <c r="N34" s="8">
        <v>50</v>
      </c>
      <c r="O34" s="8">
        <v>718</v>
      </c>
      <c r="P34" s="8">
        <v>0</v>
      </c>
      <c r="Q34" s="8">
        <v>718</v>
      </c>
      <c r="R34" s="8">
        <v>31</v>
      </c>
      <c r="S34" s="8">
        <v>0</v>
      </c>
      <c r="T34" s="8">
        <v>31</v>
      </c>
      <c r="U34" s="8">
        <v>157</v>
      </c>
      <c r="V34" s="8">
        <v>0</v>
      </c>
      <c r="W34" s="8">
        <v>157</v>
      </c>
      <c r="X34" s="8">
        <v>2211</v>
      </c>
      <c r="Y34" s="8">
        <v>0</v>
      </c>
      <c r="Z34" s="8">
        <v>2211</v>
      </c>
      <c r="AA34" s="8">
        <v>67</v>
      </c>
      <c r="AB34" s="8">
        <v>0</v>
      </c>
      <c r="AC34" s="8">
        <v>67</v>
      </c>
    </row>
    <row r="35" spans="1:29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</row>
    <row r="36" spans="1:29" ht="26.25" x14ac:dyDescent="0.25">
      <c r="A36" s="6" t="s">
        <v>239</v>
      </c>
      <c r="B36" s="16" t="s">
        <v>32</v>
      </c>
      <c r="C36" s="8">
        <f t="shared" si="0"/>
        <v>833</v>
      </c>
      <c r="D36" s="8">
        <f t="shared" si="1"/>
        <v>573</v>
      </c>
      <c r="E36" s="8">
        <f t="shared" si="2"/>
        <v>303</v>
      </c>
      <c r="F36" s="11">
        <v>182</v>
      </c>
      <c r="G36" s="11">
        <v>90</v>
      </c>
      <c r="H36" s="11">
        <v>92</v>
      </c>
      <c r="I36" s="11">
        <v>500</v>
      </c>
      <c r="J36" s="11">
        <v>483</v>
      </c>
      <c r="K36" s="11">
        <v>17</v>
      </c>
      <c r="L36" s="11">
        <v>3</v>
      </c>
      <c r="M36" s="11">
        <v>0</v>
      </c>
      <c r="N36" s="11">
        <v>3</v>
      </c>
      <c r="O36" s="11">
        <v>43</v>
      </c>
      <c r="P36" s="11">
        <v>0</v>
      </c>
      <c r="Q36" s="11">
        <v>43</v>
      </c>
      <c r="R36" s="11">
        <v>2</v>
      </c>
      <c r="S36" s="11">
        <v>0</v>
      </c>
      <c r="T36" s="11">
        <v>2</v>
      </c>
      <c r="U36" s="11">
        <v>9</v>
      </c>
      <c r="V36" s="11">
        <v>0</v>
      </c>
      <c r="W36" s="11">
        <v>9</v>
      </c>
      <c r="X36" s="11">
        <v>133</v>
      </c>
      <c r="Y36" s="11">
        <v>0</v>
      </c>
      <c r="Z36" s="11">
        <v>133</v>
      </c>
      <c r="AA36" s="11">
        <v>4</v>
      </c>
      <c r="AB36" s="11">
        <v>0</v>
      </c>
      <c r="AC36" s="11">
        <v>4</v>
      </c>
    </row>
    <row r="37" spans="1:29" s="2" customFormat="1" ht="39" x14ac:dyDescent="0.25">
      <c r="A37" s="14" t="s">
        <v>240</v>
      </c>
      <c r="B37" s="7" t="s">
        <v>241</v>
      </c>
      <c r="C37" s="8">
        <f t="shared" si="0"/>
        <v>32</v>
      </c>
      <c r="D37" s="8">
        <f t="shared" si="1"/>
        <v>3</v>
      </c>
      <c r="E37" s="8">
        <f t="shared" si="2"/>
        <v>34</v>
      </c>
      <c r="F37" s="19">
        <v>11</v>
      </c>
      <c r="G37" s="19">
        <v>2</v>
      </c>
      <c r="H37" s="19">
        <v>9</v>
      </c>
      <c r="I37" s="19">
        <v>6</v>
      </c>
      <c r="J37" s="19">
        <v>1</v>
      </c>
      <c r="K37" s="19">
        <v>5</v>
      </c>
      <c r="L37" s="19">
        <v>2</v>
      </c>
      <c r="M37" s="19">
        <v>0</v>
      </c>
      <c r="N37" s="19">
        <v>2</v>
      </c>
      <c r="O37" s="19">
        <v>5</v>
      </c>
      <c r="P37" s="19">
        <v>0</v>
      </c>
      <c r="Q37" s="19">
        <v>5</v>
      </c>
      <c r="R37" s="19">
        <v>4</v>
      </c>
      <c r="S37" s="19">
        <v>0</v>
      </c>
      <c r="T37" s="19">
        <v>4</v>
      </c>
      <c r="U37" s="19">
        <v>4</v>
      </c>
      <c r="V37" s="19">
        <v>0</v>
      </c>
      <c r="W37" s="19">
        <v>4</v>
      </c>
      <c r="X37" s="19">
        <v>4</v>
      </c>
      <c r="Y37" s="19">
        <v>0</v>
      </c>
      <c r="Z37" s="19">
        <v>4</v>
      </c>
      <c r="AA37" s="19">
        <v>1</v>
      </c>
      <c r="AB37" s="19">
        <v>0</v>
      </c>
      <c r="AC37" s="19">
        <v>1</v>
      </c>
    </row>
    <row r="38" spans="1:29" x14ac:dyDescent="0.25">
      <c r="A38" s="14" t="s">
        <v>21</v>
      </c>
      <c r="B38" s="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ht="26.25" x14ac:dyDescent="0.25">
      <c r="A39" s="15" t="s">
        <v>242</v>
      </c>
      <c r="B39" s="7" t="s">
        <v>243</v>
      </c>
      <c r="C39" s="8">
        <f t="shared" si="0"/>
        <v>8</v>
      </c>
      <c r="D39" s="8">
        <f t="shared" si="1"/>
        <v>1</v>
      </c>
      <c r="E39" s="8">
        <f t="shared" si="2"/>
        <v>9</v>
      </c>
      <c r="F39" s="19">
        <v>6</v>
      </c>
      <c r="G39" s="19">
        <v>1</v>
      </c>
      <c r="H39" s="19">
        <v>5</v>
      </c>
      <c r="I39" s="19">
        <v>1</v>
      </c>
      <c r="J39" s="19">
        <v>0</v>
      </c>
      <c r="K39" s="19">
        <v>1</v>
      </c>
      <c r="L39" s="19">
        <v>1</v>
      </c>
      <c r="M39" s="19">
        <v>0</v>
      </c>
      <c r="N39" s="19">
        <v>1</v>
      </c>
      <c r="O39" s="19">
        <v>2</v>
      </c>
      <c r="P39" s="19">
        <v>0</v>
      </c>
      <c r="Q39" s="19">
        <v>2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</row>
    <row r="40" spans="1:29" x14ac:dyDescent="0.25">
      <c r="A40" s="14" t="s">
        <v>31</v>
      </c>
      <c r="B40" s="7" t="s">
        <v>244</v>
      </c>
      <c r="C40" s="8">
        <f t="shared" si="0"/>
        <v>127396</v>
      </c>
      <c r="D40" s="8">
        <f t="shared" si="1"/>
        <v>87615</v>
      </c>
      <c r="E40" s="8">
        <f t="shared" si="2"/>
        <v>48884</v>
      </c>
      <c r="F40" s="22">
        <f t="shared" ref="F40:AC40" si="3">SUM(F32:F39)</f>
        <v>54234</v>
      </c>
      <c r="G40" s="22">
        <f t="shared" si="3"/>
        <v>42533</v>
      </c>
      <c r="H40" s="22">
        <f t="shared" si="3"/>
        <v>11701</v>
      </c>
      <c r="I40" s="22">
        <f t="shared" si="3"/>
        <v>49576</v>
      </c>
      <c r="J40" s="22">
        <f t="shared" si="3"/>
        <v>45082</v>
      </c>
      <c r="K40" s="22">
        <f t="shared" si="3"/>
        <v>4494</v>
      </c>
      <c r="L40" s="22">
        <f t="shared" si="3"/>
        <v>206</v>
      </c>
      <c r="M40" s="22">
        <f t="shared" si="3"/>
        <v>0</v>
      </c>
      <c r="N40" s="22">
        <f t="shared" si="3"/>
        <v>206</v>
      </c>
      <c r="O40" s="22">
        <f t="shared" si="3"/>
        <v>9103</v>
      </c>
      <c r="P40" s="22">
        <f t="shared" si="3"/>
        <v>0</v>
      </c>
      <c r="Q40" s="22">
        <f t="shared" si="3"/>
        <v>9103</v>
      </c>
      <c r="R40" s="22">
        <f t="shared" si="3"/>
        <v>3807</v>
      </c>
      <c r="S40" s="22">
        <f t="shared" si="3"/>
        <v>0</v>
      </c>
      <c r="T40" s="22">
        <f t="shared" si="3"/>
        <v>3807</v>
      </c>
      <c r="U40" s="22">
        <f t="shared" si="3"/>
        <v>2235</v>
      </c>
      <c r="V40" s="22">
        <f t="shared" si="3"/>
        <v>0</v>
      </c>
      <c r="W40" s="22">
        <f t="shared" si="3"/>
        <v>2235</v>
      </c>
      <c r="X40" s="22">
        <f t="shared" si="3"/>
        <v>17199</v>
      </c>
      <c r="Y40" s="22">
        <f t="shared" si="3"/>
        <v>0</v>
      </c>
      <c r="Z40" s="22">
        <f t="shared" si="3"/>
        <v>17199</v>
      </c>
      <c r="AA40" s="22">
        <f t="shared" si="3"/>
        <v>139</v>
      </c>
      <c r="AB40" s="22">
        <f t="shared" si="3"/>
        <v>0</v>
      </c>
      <c r="AC40" s="22">
        <f t="shared" si="3"/>
        <v>139</v>
      </c>
    </row>
    <row r="41" spans="1:29" x14ac:dyDescent="0.25">
      <c r="O41" s="32"/>
      <c r="P41" s="32"/>
      <c r="Q41" s="32"/>
    </row>
  </sheetData>
  <mergeCells count="29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O28:Q28"/>
    <mergeCell ref="O29:O30"/>
    <mergeCell ref="P29:Q29"/>
    <mergeCell ref="R28:T28"/>
    <mergeCell ref="R29:R30"/>
    <mergeCell ref="S29:T29"/>
    <mergeCell ref="AA28:AC28"/>
    <mergeCell ref="AA29:AA30"/>
    <mergeCell ref="AB29:AC29"/>
    <mergeCell ref="U28:W28"/>
    <mergeCell ref="U29:U30"/>
    <mergeCell ref="V29:W29"/>
    <mergeCell ref="X28:Z28"/>
    <mergeCell ref="X29:X30"/>
    <mergeCell ref="Y29:Z29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5" workbookViewId="0">
      <selection activeCell="E45" sqref="E45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8" s="2" customFormat="1" x14ac:dyDescent="0.25">
      <c r="A17" s="3" t="s">
        <v>91</v>
      </c>
    </row>
    <row r="18" spans="1:8" s="2" customFormat="1" x14ac:dyDescent="0.25">
      <c r="A18" s="3" t="s">
        <v>93</v>
      </c>
    </row>
    <row r="19" spans="1:8" s="2" customFormat="1" x14ac:dyDescent="0.25">
      <c r="A19" s="3"/>
    </row>
    <row r="20" spans="1:8" s="4" customFormat="1" ht="25.5" x14ac:dyDescent="0.25">
      <c r="A20" s="5" t="s">
        <v>8</v>
      </c>
      <c r="B20" s="5" t="s">
        <v>9</v>
      </c>
      <c r="C20" s="5" t="s">
        <v>10</v>
      </c>
    </row>
    <row r="21" spans="1:8" x14ac:dyDescent="0.25">
      <c r="A21" s="6" t="s">
        <v>11</v>
      </c>
      <c r="B21" s="7" t="s">
        <v>12</v>
      </c>
      <c r="C21" s="7"/>
    </row>
    <row r="22" spans="1:8" x14ac:dyDescent="0.25">
      <c r="A22" s="6" t="s">
        <v>13</v>
      </c>
      <c r="B22" s="7" t="s">
        <v>14</v>
      </c>
      <c r="C22" s="7" t="s">
        <v>92</v>
      </c>
    </row>
    <row r="23" spans="1:8" x14ac:dyDescent="0.25">
      <c r="A23" s="6" t="s">
        <v>15</v>
      </c>
      <c r="B23" s="7" t="s">
        <v>16</v>
      </c>
      <c r="C23" s="7" t="s">
        <v>60</v>
      </c>
    </row>
    <row r="24" spans="1:8" ht="102.75" x14ac:dyDescent="0.25">
      <c r="A24" s="6" t="s">
        <v>17</v>
      </c>
      <c r="B24" s="7" t="s">
        <v>18</v>
      </c>
      <c r="C24" s="7" t="s">
        <v>91</v>
      </c>
    </row>
    <row r="25" spans="1:8" s="2" customFormat="1" x14ac:dyDescent="0.25">
      <c r="A25" s="3"/>
    </row>
    <row r="26" spans="1:8" s="2" customFormat="1" x14ac:dyDescent="0.25">
      <c r="A26" s="3" t="s">
        <v>253</v>
      </c>
    </row>
    <row r="27" spans="1:8" s="2" customFormat="1" x14ac:dyDescent="0.25">
      <c r="A27" s="3" t="s">
        <v>254</v>
      </c>
    </row>
    <row r="28" spans="1:8" s="4" customFormat="1" ht="15" customHeight="1" x14ac:dyDescent="0.25">
      <c r="A28" s="33" t="s">
        <v>8</v>
      </c>
      <c r="B28" s="33" t="s">
        <v>9</v>
      </c>
      <c r="C28" s="36" t="s">
        <v>90</v>
      </c>
      <c r="D28" s="37"/>
      <c r="E28" s="38"/>
      <c r="F28" s="36" t="s">
        <v>89</v>
      </c>
      <c r="G28" s="37"/>
      <c r="H28" s="38"/>
    </row>
    <row r="29" spans="1:8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</row>
    <row r="30" spans="1:8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</row>
    <row r="31" spans="1:8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</row>
    <row r="32" spans="1:8" x14ac:dyDescent="0.25">
      <c r="A32" s="6" t="s">
        <v>235</v>
      </c>
      <c r="B32" s="7" t="s">
        <v>27</v>
      </c>
      <c r="C32" s="8">
        <v>2941</v>
      </c>
      <c r="D32" s="8">
        <v>0</v>
      </c>
      <c r="E32" s="8">
        <v>2941</v>
      </c>
      <c r="F32" s="8">
        <v>2941</v>
      </c>
      <c r="G32" s="8">
        <v>0</v>
      </c>
      <c r="H32" s="8">
        <v>2941</v>
      </c>
    </row>
    <row r="33" spans="1:8" x14ac:dyDescent="0.25">
      <c r="A33" s="6" t="s">
        <v>236</v>
      </c>
      <c r="B33" s="7" t="s">
        <v>28</v>
      </c>
      <c r="C33" s="8">
        <v>2821</v>
      </c>
      <c r="D33" s="8">
        <v>0</v>
      </c>
      <c r="E33" s="8">
        <v>2821</v>
      </c>
      <c r="F33" s="8">
        <v>2821</v>
      </c>
      <c r="G33" s="8">
        <v>0</v>
      </c>
      <c r="H33" s="8">
        <v>2821</v>
      </c>
    </row>
    <row r="34" spans="1:8" x14ac:dyDescent="0.25">
      <c r="A34" s="6" t="s">
        <v>237</v>
      </c>
      <c r="B34" s="7" t="s">
        <v>29</v>
      </c>
      <c r="C34" s="8">
        <v>120</v>
      </c>
      <c r="D34" s="8">
        <v>0</v>
      </c>
      <c r="E34" s="8">
        <v>120</v>
      </c>
      <c r="F34" s="8">
        <v>120</v>
      </c>
      <c r="G34" s="8">
        <v>0</v>
      </c>
      <c r="H34" s="8">
        <v>120</v>
      </c>
    </row>
    <row r="35" spans="1:8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ht="26.25" x14ac:dyDescent="0.25">
      <c r="A36" s="6" t="s">
        <v>239</v>
      </c>
      <c r="B36" s="16" t="s">
        <v>32</v>
      </c>
      <c r="C36" s="11">
        <v>7</v>
      </c>
      <c r="D36" s="11">
        <v>0</v>
      </c>
      <c r="E36" s="11">
        <v>7</v>
      </c>
      <c r="F36" s="11">
        <v>7</v>
      </c>
      <c r="G36" s="11">
        <v>0</v>
      </c>
      <c r="H36" s="11">
        <v>7</v>
      </c>
    </row>
    <row r="37" spans="1:8" s="2" customFormat="1" ht="39" x14ac:dyDescent="0.25">
      <c r="A37" s="14" t="s">
        <v>240</v>
      </c>
      <c r="B37" s="10" t="s">
        <v>241</v>
      </c>
      <c r="C37" s="19">
        <v>6</v>
      </c>
      <c r="D37" s="19">
        <v>0</v>
      </c>
      <c r="E37" s="19">
        <v>6</v>
      </c>
      <c r="F37" s="19">
        <v>6</v>
      </c>
      <c r="G37" s="19">
        <v>0</v>
      </c>
      <c r="H37" s="19">
        <v>6</v>
      </c>
    </row>
    <row r="38" spans="1:8" x14ac:dyDescent="0.25">
      <c r="A38" s="14" t="s">
        <v>21</v>
      </c>
      <c r="B38" s="10"/>
      <c r="C38" s="19"/>
      <c r="D38" s="19"/>
      <c r="E38" s="19"/>
      <c r="F38" s="19"/>
      <c r="G38" s="19"/>
      <c r="H38" s="19"/>
    </row>
    <row r="39" spans="1:8" ht="26.25" x14ac:dyDescent="0.25">
      <c r="A39" s="15" t="s">
        <v>242</v>
      </c>
      <c r="B39" s="10" t="s">
        <v>243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</row>
    <row r="40" spans="1:8" x14ac:dyDescent="0.25">
      <c r="A40" s="14" t="s">
        <v>31</v>
      </c>
      <c r="B40" s="10" t="s">
        <v>244</v>
      </c>
      <c r="C40" s="24">
        <f>SUM(C32:C39)</f>
        <v>5895</v>
      </c>
      <c r="D40" s="13">
        <v>0</v>
      </c>
      <c r="E40" s="24">
        <f>SUM(E32:E39)</f>
        <v>5895</v>
      </c>
      <c r="F40" s="24">
        <f>SUM(F32:F39)</f>
        <v>5895</v>
      </c>
      <c r="G40" s="13">
        <v>0</v>
      </c>
      <c r="H40" s="24">
        <f>SUM(H32:H39)</f>
        <v>5895</v>
      </c>
    </row>
  </sheetData>
  <mergeCells count="8"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opLeftCell="A25" zoomScale="87" zoomScaleNormal="87" workbookViewId="0">
      <selection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3" s="2" customFormat="1" x14ac:dyDescent="0.25">
      <c r="A17" s="3" t="s">
        <v>101</v>
      </c>
    </row>
    <row r="18" spans="1:23" s="2" customFormat="1" x14ac:dyDescent="0.25">
      <c r="A18" s="3" t="s">
        <v>103</v>
      </c>
    </row>
    <row r="19" spans="1:23" s="2" customFormat="1" x14ac:dyDescent="0.25">
      <c r="A19" s="3"/>
    </row>
    <row r="20" spans="1:23" s="4" customFormat="1" ht="25.5" x14ac:dyDescent="0.25">
      <c r="A20" s="5" t="s">
        <v>8</v>
      </c>
      <c r="B20" s="5" t="s">
        <v>9</v>
      </c>
      <c r="C20" s="5" t="s">
        <v>10</v>
      </c>
    </row>
    <row r="21" spans="1:23" x14ac:dyDescent="0.25">
      <c r="A21" s="6" t="s">
        <v>11</v>
      </c>
      <c r="B21" s="7" t="s">
        <v>12</v>
      </c>
      <c r="C21" s="7"/>
    </row>
    <row r="22" spans="1:23" x14ac:dyDescent="0.25">
      <c r="A22" s="6" t="s">
        <v>13</v>
      </c>
      <c r="B22" s="7" t="s">
        <v>14</v>
      </c>
      <c r="C22" s="7" t="s">
        <v>102</v>
      </c>
    </row>
    <row r="23" spans="1:23" x14ac:dyDescent="0.25">
      <c r="A23" s="6" t="s">
        <v>15</v>
      </c>
      <c r="B23" s="7" t="s">
        <v>16</v>
      </c>
      <c r="C23" s="7" t="s">
        <v>60</v>
      </c>
    </row>
    <row r="24" spans="1:23" ht="90" x14ac:dyDescent="0.25">
      <c r="A24" s="6" t="s">
        <v>17</v>
      </c>
      <c r="B24" s="7" t="s">
        <v>18</v>
      </c>
      <c r="C24" s="7" t="s">
        <v>101</v>
      </c>
    </row>
    <row r="25" spans="1:23" s="2" customFormat="1" x14ac:dyDescent="0.25">
      <c r="A25" s="3"/>
    </row>
    <row r="26" spans="1:23" s="2" customFormat="1" x14ac:dyDescent="0.25">
      <c r="A26" s="3" t="s">
        <v>253</v>
      </c>
    </row>
    <row r="27" spans="1:23" s="2" customFormat="1" x14ac:dyDescent="0.25">
      <c r="A27" s="3" t="s">
        <v>254</v>
      </c>
    </row>
    <row r="28" spans="1:23" s="4" customFormat="1" ht="15" customHeight="1" x14ac:dyDescent="0.25">
      <c r="A28" s="33" t="s">
        <v>8</v>
      </c>
      <c r="B28" s="33" t="s">
        <v>9</v>
      </c>
      <c r="C28" s="36" t="s">
        <v>100</v>
      </c>
      <c r="D28" s="37"/>
      <c r="E28" s="38"/>
      <c r="F28" s="36" t="s">
        <v>99</v>
      </c>
      <c r="G28" s="37"/>
      <c r="H28" s="38"/>
      <c r="I28" s="36" t="s">
        <v>98</v>
      </c>
      <c r="J28" s="37"/>
      <c r="K28" s="38"/>
      <c r="L28" s="36" t="s">
        <v>97</v>
      </c>
      <c r="M28" s="37"/>
      <c r="N28" s="38"/>
      <c r="O28" s="36" t="s">
        <v>96</v>
      </c>
      <c r="P28" s="37"/>
      <c r="Q28" s="38"/>
      <c r="R28" s="36" t="s">
        <v>95</v>
      </c>
      <c r="S28" s="37"/>
      <c r="T28" s="38"/>
      <c r="U28" s="36" t="s">
        <v>94</v>
      </c>
      <c r="V28" s="37"/>
      <c r="W28" s="38"/>
    </row>
    <row r="29" spans="1:23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</row>
    <row r="30" spans="1:23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</row>
    <row r="31" spans="1:23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</row>
    <row r="32" spans="1:23" x14ac:dyDescent="0.25">
      <c r="A32" s="6" t="s">
        <v>235</v>
      </c>
      <c r="B32" s="7" t="s">
        <v>27</v>
      </c>
      <c r="C32" s="8">
        <f t="shared" ref="C32:C37" si="0">F32+I32+L32+O32+R32+U32</f>
        <v>6160</v>
      </c>
      <c r="D32" s="8">
        <f t="shared" ref="D32:D37" si="1">P32</f>
        <v>1551</v>
      </c>
      <c r="E32" s="8">
        <f>N32+Q32</f>
        <v>4609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35</v>
      </c>
      <c r="M32" s="8">
        <v>0</v>
      </c>
      <c r="N32" s="8">
        <v>35</v>
      </c>
      <c r="O32" s="8">
        <v>6125</v>
      </c>
      <c r="P32" s="8">
        <v>1551</v>
      </c>
      <c r="Q32" s="8">
        <v>4574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</row>
    <row r="33" spans="1:24" x14ac:dyDescent="0.25">
      <c r="A33" s="6" t="s">
        <v>236</v>
      </c>
      <c r="B33" s="7" t="s">
        <v>28</v>
      </c>
      <c r="C33" s="8">
        <f t="shared" si="0"/>
        <v>2117</v>
      </c>
      <c r="D33" s="8">
        <f t="shared" si="1"/>
        <v>1537</v>
      </c>
      <c r="E33" s="8">
        <f>L33+Q33</f>
        <v>580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35</v>
      </c>
      <c r="M33" s="8">
        <v>0</v>
      </c>
      <c r="N33" s="8">
        <v>35</v>
      </c>
      <c r="O33" s="8">
        <v>2082</v>
      </c>
      <c r="P33" s="8">
        <v>1537</v>
      </c>
      <c r="Q33" s="8">
        <v>545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</row>
    <row r="34" spans="1:24" x14ac:dyDescent="0.25">
      <c r="A34" s="6" t="s">
        <v>237</v>
      </c>
      <c r="B34" s="7" t="s">
        <v>29</v>
      </c>
      <c r="C34" s="8">
        <f t="shared" si="0"/>
        <v>4042</v>
      </c>
      <c r="D34" s="8">
        <f t="shared" si="1"/>
        <v>14</v>
      </c>
      <c r="E34" s="8">
        <f>L34+Q34</f>
        <v>4028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4042</v>
      </c>
      <c r="P34" s="8">
        <v>14</v>
      </c>
      <c r="Q34" s="8">
        <v>4028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</row>
    <row r="35" spans="1:24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1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4" ht="26.25" x14ac:dyDescent="0.25">
      <c r="A36" s="6" t="s">
        <v>239</v>
      </c>
      <c r="B36" s="16" t="s">
        <v>32</v>
      </c>
      <c r="C36" s="11">
        <f t="shared" si="0"/>
        <v>244</v>
      </c>
      <c r="D36" s="8">
        <f t="shared" si="1"/>
        <v>1</v>
      </c>
      <c r="E36" s="11">
        <f>N36+Q36</f>
        <v>243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26">
        <v>2</v>
      </c>
      <c r="M36" s="13">
        <v>0</v>
      </c>
      <c r="N36" s="26">
        <v>2</v>
      </c>
      <c r="O36" s="11">
        <v>242</v>
      </c>
      <c r="P36" s="11">
        <v>1</v>
      </c>
      <c r="Q36" s="11">
        <v>241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</row>
    <row r="37" spans="1:24" s="2" customFormat="1" ht="39" x14ac:dyDescent="0.25">
      <c r="A37" s="14" t="s">
        <v>240</v>
      </c>
      <c r="B37" s="10" t="s">
        <v>241</v>
      </c>
      <c r="C37" s="19">
        <f t="shared" si="0"/>
        <v>11</v>
      </c>
      <c r="D37" s="8">
        <f t="shared" si="1"/>
        <v>1</v>
      </c>
      <c r="E37" s="19">
        <f>N37+Q37</f>
        <v>10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27">
        <v>1</v>
      </c>
      <c r="M37" s="19">
        <v>0</v>
      </c>
      <c r="N37" s="27">
        <v>1</v>
      </c>
      <c r="O37" s="19">
        <v>10</v>
      </c>
      <c r="P37" s="19">
        <v>1</v>
      </c>
      <c r="Q37" s="19">
        <v>9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</row>
    <row r="38" spans="1:24" x14ac:dyDescent="0.25">
      <c r="A38" s="14" t="s">
        <v>21</v>
      </c>
      <c r="B38" s="10"/>
      <c r="C38" s="19"/>
      <c r="D38" s="8"/>
      <c r="E38" s="19"/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27"/>
      <c r="M38" s="19"/>
      <c r="N38" s="27"/>
      <c r="O38" s="19"/>
      <c r="P38" s="19"/>
      <c r="Q38" s="19"/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</row>
    <row r="39" spans="1:24" ht="26.25" x14ac:dyDescent="0.25">
      <c r="A39" s="15" t="s">
        <v>242</v>
      </c>
      <c r="B39" s="10" t="s">
        <v>243</v>
      </c>
      <c r="C39" s="19">
        <f>F39+I39+L39+O39+R39</f>
        <v>2</v>
      </c>
      <c r="D39" s="8">
        <f>P39</f>
        <v>0</v>
      </c>
      <c r="E39" s="19">
        <f>Q39</f>
        <v>2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7">
        <v>0</v>
      </c>
      <c r="M39" s="19">
        <v>0</v>
      </c>
      <c r="N39" s="27">
        <v>0</v>
      </c>
      <c r="O39" s="19">
        <v>2</v>
      </c>
      <c r="P39" s="19">
        <v>0</v>
      </c>
      <c r="Q39" s="19">
        <v>2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</row>
    <row r="40" spans="1:24" x14ac:dyDescent="0.25">
      <c r="A40" s="14" t="s">
        <v>31</v>
      </c>
      <c r="B40" s="10" t="s">
        <v>244</v>
      </c>
      <c r="C40" s="22">
        <f>SUM(C32:C39)</f>
        <v>12576</v>
      </c>
      <c r="D40" s="22">
        <f>SUM(D32:D39)</f>
        <v>3104</v>
      </c>
      <c r="E40" s="22">
        <f>SUM(E32:E39)</f>
        <v>9472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28">
        <f>SUM(L32:L39)</f>
        <v>73</v>
      </c>
      <c r="M40" s="19">
        <v>0</v>
      </c>
      <c r="N40" s="28">
        <f>SUM(N32:N39)</f>
        <v>73</v>
      </c>
      <c r="O40" s="22">
        <f>SUM(O32:O39)</f>
        <v>12503</v>
      </c>
      <c r="P40" s="22">
        <f>SUM(P32:P39)</f>
        <v>3104</v>
      </c>
      <c r="Q40" s="22">
        <f>SUM(Q32:Q39)</f>
        <v>9399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</row>
    <row r="41" spans="1:24" x14ac:dyDescent="0.25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x14ac:dyDescent="0.25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</sheetData>
  <mergeCells count="23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U28:W28"/>
    <mergeCell ref="U29:U30"/>
    <mergeCell ref="V29:W29"/>
    <mergeCell ref="O28:Q28"/>
    <mergeCell ref="O29:O30"/>
    <mergeCell ref="P29:Q29"/>
    <mergeCell ref="R28:T28"/>
    <mergeCell ref="R29:R30"/>
    <mergeCell ref="S29:T29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opLeftCell="B26" workbookViewId="0">
      <pane xSplit="1" ySplit="6" topLeftCell="C32" activePane="bottomRight" state="frozen"/>
      <selection activeCell="B26" sqref="B26"/>
      <selection pane="topRight" activeCell="C26" sqref="C26"/>
      <selection pane="bottomLeft" activeCell="B32" sqref="B32"/>
      <selection pane="bottomRight"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9" s="2" customFormat="1" x14ac:dyDescent="0.25">
      <c r="A17" s="3" t="s">
        <v>113</v>
      </c>
    </row>
    <row r="18" spans="1:29" s="2" customFormat="1" x14ac:dyDescent="0.25">
      <c r="A18" s="3" t="s">
        <v>116</v>
      </c>
    </row>
    <row r="19" spans="1:29" s="2" customFormat="1" x14ac:dyDescent="0.25">
      <c r="A19" s="3"/>
    </row>
    <row r="20" spans="1:29" s="4" customFormat="1" ht="25.5" x14ac:dyDescent="0.25">
      <c r="A20" s="5" t="s">
        <v>8</v>
      </c>
      <c r="B20" s="5" t="s">
        <v>9</v>
      </c>
      <c r="C20" s="5" t="s">
        <v>10</v>
      </c>
    </row>
    <row r="21" spans="1:29" x14ac:dyDescent="0.25">
      <c r="A21" s="6" t="s">
        <v>11</v>
      </c>
      <c r="B21" s="7" t="s">
        <v>12</v>
      </c>
      <c r="C21" s="7"/>
    </row>
    <row r="22" spans="1:29" x14ac:dyDescent="0.25">
      <c r="A22" s="6" t="s">
        <v>13</v>
      </c>
      <c r="B22" s="7" t="s">
        <v>14</v>
      </c>
      <c r="C22" s="7" t="s">
        <v>115</v>
      </c>
    </row>
    <row r="23" spans="1:29" x14ac:dyDescent="0.25">
      <c r="A23" s="6" t="s">
        <v>15</v>
      </c>
      <c r="B23" s="7" t="s">
        <v>16</v>
      </c>
      <c r="C23" s="7" t="s">
        <v>114</v>
      </c>
    </row>
    <row r="24" spans="1:29" ht="90" x14ac:dyDescent="0.25">
      <c r="A24" s="6" t="s">
        <v>17</v>
      </c>
      <c r="B24" s="7" t="s">
        <v>18</v>
      </c>
      <c r="C24" s="7" t="s">
        <v>113</v>
      </c>
    </row>
    <row r="25" spans="1:29" s="2" customFormat="1" x14ac:dyDescent="0.25">
      <c r="A25" s="3"/>
    </row>
    <row r="26" spans="1:29" s="2" customFormat="1" x14ac:dyDescent="0.25">
      <c r="A26" s="3" t="s">
        <v>253</v>
      </c>
    </row>
    <row r="27" spans="1:29" s="2" customFormat="1" x14ac:dyDescent="0.25">
      <c r="A27" s="3" t="s">
        <v>254</v>
      </c>
    </row>
    <row r="28" spans="1:29" s="4" customFormat="1" ht="15" customHeight="1" x14ac:dyDescent="0.25">
      <c r="A28" s="33" t="s">
        <v>8</v>
      </c>
      <c r="B28" s="33" t="s">
        <v>9</v>
      </c>
      <c r="C28" s="36" t="s">
        <v>112</v>
      </c>
      <c r="D28" s="37"/>
      <c r="E28" s="38"/>
      <c r="F28" s="36" t="s">
        <v>111</v>
      </c>
      <c r="G28" s="37"/>
      <c r="H28" s="38"/>
      <c r="I28" s="36" t="s">
        <v>110</v>
      </c>
      <c r="J28" s="37"/>
      <c r="K28" s="38"/>
      <c r="L28" s="36" t="s">
        <v>109</v>
      </c>
      <c r="M28" s="37"/>
      <c r="N28" s="38"/>
      <c r="O28" s="36" t="s">
        <v>108</v>
      </c>
      <c r="P28" s="37"/>
      <c r="Q28" s="38"/>
      <c r="R28" s="36" t="s">
        <v>107</v>
      </c>
      <c r="S28" s="37"/>
      <c r="T28" s="38"/>
      <c r="U28" s="36" t="s">
        <v>106</v>
      </c>
      <c r="V28" s="37"/>
      <c r="W28" s="38"/>
      <c r="X28" s="36" t="s">
        <v>105</v>
      </c>
      <c r="Y28" s="37"/>
      <c r="Z28" s="38"/>
      <c r="AA28" s="36" t="s">
        <v>104</v>
      </c>
      <c r="AB28" s="37"/>
      <c r="AC28" s="38"/>
    </row>
    <row r="29" spans="1:29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</row>
    <row r="30" spans="1:29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</row>
    <row r="31" spans="1:29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</row>
    <row r="32" spans="1:29" x14ac:dyDescent="0.25">
      <c r="A32" s="6" t="s">
        <v>235</v>
      </c>
      <c r="B32" s="7" t="s">
        <v>27</v>
      </c>
      <c r="C32" s="8">
        <f>F32+I32+L32+O32+R32+U32+X32+AA32</f>
        <v>20739</v>
      </c>
      <c r="D32" s="8">
        <f>G32+J32+M32+P32+S32+V32+Y32+AB32</f>
        <v>2301</v>
      </c>
      <c r="E32" s="8">
        <f>H32+K32+N32+Q32+T32+W32+Z32+AC32</f>
        <v>18438</v>
      </c>
      <c r="F32" s="8">
        <v>5</v>
      </c>
      <c r="G32" s="8">
        <v>0</v>
      </c>
      <c r="H32" s="8">
        <v>5</v>
      </c>
      <c r="I32" s="8">
        <v>2432</v>
      </c>
      <c r="J32" s="8">
        <v>0</v>
      </c>
      <c r="K32" s="8">
        <v>2432</v>
      </c>
      <c r="L32" s="8">
        <v>305</v>
      </c>
      <c r="M32" s="8">
        <v>0</v>
      </c>
      <c r="N32" s="8">
        <v>305</v>
      </c>
      <c r="O32" s="8">
        <v>13427</v>
      </c>
      <c r="P32" s="8">
        <v>2164</v>
      </c>
      <c r="Q32" s="8">
        <v>11263</v>
      </c>
      <c r="R32" s="8">
        <v>1473</v>
      </c>
      <c r="S32" s="8">
        <v>0</v>
      </c>
      <c r="T32" s="8">
        <v>1473</v>
      </c>
      <c r="U32" s="29">
        <v>2095</v>
      </c>
      <c r="V32" s="29">
        <v>0</v>
      </c>
      <c r="W32" s="29">
        <v>2095</v>
      </c>
      <c r="X32" s="8">
        <v>865</v>
      </c>
      <c r="Y32" s="8">
        <v>0</v>
      </c>
      <c r="Z32" s="8">
        <v>865</v>
      </c>
      <c r="AA32" s="8">
        <v>137</v>
      </c>
      <c r="AB32" s="8">
        <v>137</v>
      </c>
      <c r="AC32" s="8">
        <v>0</v>
      </c>
    </row>
    <row r="33" spans="1:29" x14ac:dyDescent="0.25">
      <c r="A33" s="6" t="s">
        <v>236</v>
      </c>
      <c r="B33" s="7" t="s">
        <v>28</v>
      </c>
      <c r="C33" s="8">
        <f t="shared" ref="C33:C40" si="0">F33+I33+L33+O33+R33+U33+X33+AA33</f>
        <v>19192</v>
      </c>
      <c r="D33" s="8">
        <f t="shared" ref="D33:D40" si="1">G33+J33+M33+P33+S33+V33+Y33+AB33</f>
        <v>2121</v>
      </c>
      <c r="E33" s="8">
        <f t="shared" ref="E33:E40" si="2">H33+K33+N33+Q33+T33+W33+Z33+AC33</f>
        <v>17071</v>
      </c>
      <c r="F33" s="8">
        <v>0</v>
      </c>
      <c r="G33" s="8">
        <v>0</v>
      </c>
      <c r="H33" s="8">
        <v>0</v>
      </c>
      <c r="I33" s="8">
        <v>2225</v>
      </c>
      <c r="J33" s="8">
        <v>0</v>
      </c>
      <c r="K33" s="8">
        <v>2225</v>
      </c>
      <c r="L33" s="8">
        <v>130</v>
      </c>
      <c r="M33" s="8">
        <v>0</v>
      </c>
      <c r="N33" s="8">
        <v>130</v>
      </c>
      <c r="O33" s="8">
        <v>12500</v>
      </c>
      <c r="P33" s="8">
        <v>2064</v>
      </c>
      <c r="Q33" s="8">
        <v>10436</v>
      </c>
      <c r="R33" s="8">
        <v>1455</v>
      </c>
      <c r="S33" s="8">
        <v>0</v>
      </c>
      <c r="T33" s="8">
        <v>1455</v>
      </c>
      <c r="U33" s="29">
        <v>2030</v>
      </c>
      <c r="V33" s="29">
        <v>0</v>
      </c>
      <c r="W33" s="29">
        <v>2030</v>
      </c>
      <c r="X33" s="8">
        <v>795</v>
      </c>
      <c r="Y33" s="8">
        <v>0</v>
      </c>
      <c r="Z33" s="8">
        <v>795</v>
      </c>
      <c r="AA33" s="8">
        <v>57</v>
      </c>
      <c r="AB33" s="8">
        <v>57</v>
      </c>
      <c r="AC33" s="8">
        <v>0</v>
      </c>
    </row>
    <row r="34" spans="1:29" x14ac:dyDescent="0.25">
      <c r="A34" s="6" t="s">
        <v>237</v>
      </c>
      <c r="B34" s="7" t="s">
        <v>29</v>
      </c>
      <c r="C34" s="8">
        <f t="shared" si="0"/>
        <v>1547</v>
      </c>
      <c r="D34" s="8">
        <f t="shared" si="1"/>
        <v>180</v>
      </c>
      <c r="E34" s="8">
        <f t="shared" si="2"/>
        <v>1367</v>
      </c>
      <c r="F34" s="8">
        <v>5</v>
      </c>
      <c r="G34" s="8">
        <v>0</v>
      </c>
      <c r="H34" s="8">
        <v>5</v>
      </c>
      <c r="I34" s="8">
        <v>207</v>
      </c>
      <c r="J34" s="8">
        <v>0</v>
      </c>
      <c r="K34" s="8">
        <v>207</v>
      </c>
      <c r="L34" s="8">
        <v>175</v>
      </c>
      <c r="M34" s="8">
        <v>0</v>
      </c>
      <c r="N34" s="8">
        <v>175</v>
      </c>
      <c r="O34" s="8">
        <v>927</v>
      </c>
      <c r="P34" s="8">
        <v>100</v>
      </c>
      <c r="Q34" s="8">
        <v>827</v>
      </c>
      <c r="R34" s="8">
        <v>19</v>
      </c>
      <c r="S34" s="8">
        <v>0</v>
      </c>
      <c r="T34" s="8">
        <v>19</v>
      </c>
      <c r="U34" s="29">
        <v>64</v>
      </c>
      <c r="V34" s="29">
        <v>0</v>
      </c>
      <c r="W34" s="29">
        <v>64</v>
      </c>
      <c r="X34" s="8">
        <v>70</v>
      </c>
      <c r="Y34" s="8">
        <v>0</v>
      </c>
      <c r="Z34" s="8">
        <v>70</v>
      </c>
      <c r="AA34" s="8">
        <v>80</v>
      </c>
      <c r="AB34" s="8">
        <v>80</v>
      </c>
      <c r="AC34" s="8">
        <v>0</v>
      </c>
    </row>
    <row r="35" spans="1:29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5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29">
        <v>0</v>
      </c>
      <c r="V35" s="29">
        <v>0</v>
      </c>
      <c r="W35" s="29">
        <v>0</v>
      </c>
      <c r="X35" s="8">
        <v>0</v>
      </c>
      <c r="Y35" s="8">
        <v>0</v>
      </c>
      <c r="Z35" s="8">
        <v>0</v>
      </c>
      <c r="AA35" s="8">
        <v>0</v>
      </c>
      <c r="AB35" s="8">
        <v>5</v>
      </c>
      <c r="AC35" s="8">
        <v>0</v>
      </c>
    </row>
    <row r="36" spans="1:29" ht="26.25" x14ac:dyDescent="0.25">
      <c r="A36" s="6" t="s">
        <v>239</v>
      </c>
      <c r="B36" s="16" t="s">
        <v>32</v>
      </c>
      <c r="C36" s="8">
        <f t="shared" si="0"/>
        <v>93</v>
      </c>
      <c r="D36" s="8">
        <f t="shared" si="1"/>
        <v>7</v>
      </c>
      <c r="E36" s="8">
        <f t="shared" si="2"/>
        <v>82</v>
      </c>
      <c r="F36" s="11">
        <v>0</v>
      </c>
      <c r="G36" s="11">
        <v>0</v>
      </c>
      <c r="H36" s="11">
        <v>0</v>
      </c>
      <c r="I36" s="11">
        <v>12</v>
      </c>
      <c r="J36" s="11">
        <v>0</v>
      </c>
      <c r="K36" s="11">
        <v>12</v>
      </c>
      <c r="L36" s="11">
        <v>11</v>
      </c>
      <c r="M36" s="11">
        <v>0</v>
      </c>
      <c r="N36" s="11">
        <v>11</v>
      </c>
      <c r="O36" s="11">
        <v>56</v>
      </c>
      <c r="P36" s="11">
        <v>6</v>
      </c>
      <c r="Q36" s="11">
        <v>50</v>
      </c>
      <c r="R36" s="11">
        <v>1</v>
      </c>
      <c r="S36" s="11">
        <v>0</v>
      </c>
      <c r="T36" s="11">
        <v>1</v>
      </c>
      <c r="U36" s="30">
        <v>4</v>
      </c>
      <c r="V36" s="30">
        <v>0</v>
      </c>
      <c r="W36" s="30">
        <v>4</v>
      </c>
      <c r="X36" s="11">
        <v>4</v>
      </c>
      <c r="Y36" s="11">
        <v>0</v>
      </c>
      <c r="Z36" s="11">
        <v>4</v>
      </c>
      <c r="AA36" s="11">
        <v>5</v>
      </c>
      <c r="AB36" s="11">
        <v>1</v>
      </c>
      <c r="AC36" s="11">
        <v>0</v>
      </c>
    </row>
    <row r="37" spans="1:29" s="2" customFormat="1" ht="39" x14ac:dyDescent="0.25">
      <c r="A37" s="14" t="s">
        <v>240</v>
      </c>
      <c r="B37" s="10" t="s">
        <v>241</v>
      </c>
      <c r="C37" s="8">
        <f t="shared" si="0"/>
        <v>24</v>
      </c>
      <c r="D37" s="8">
        <f t="shared" si="1"/>
        <v>1</v>
      </c>
      <c r="E37" s="8">
        <f t="shared" si="2"/>
        <v>22</v>
      </c>
      <c r="F37" s="19">
        <v>1</v>
      </c>
      <c r="G37" s="19">
        <v>0</v>
      </c>
      <c r="H37" s="19">
        <v>1</v>
      </c>
      <c r="I37" s="19">
        <v>4</v>
      </c>
      <c r="J37" s="19">
        <v>0</v>
      </c>
      <c r="K37" s="19">
        <v>4</v>
      </c>
      <c r="L37" s="19">
        <v>3</v>
      </c>
      <c r="M37" s="19">
        <v>0</v>
      </c>
      <c r="N37" s="19">
        <v>3</v>
      </c>
      <c r="O37" s="19">
        <v>6</v>
      </c>
      <c r="P37" s="19">
        <v>1</v>
      </c>
      <c r="Q37" s="19">
        <v>5</v>
      </c>
      <c r="R37" s="19">
        <v>3</v>
      </c>
      <c r="S37" s="19">
        <v>0</v>
      </c>
      <c r="T37" s="19">
        <v>3</v>
      </c>
      <c r="U37" s="31">
        <v>2</v>
      </c>
      <c r="V37" s="31">
        <v>0</v>
      </c>
      <c r="W37" s="31">
        <v>2</v>
      </c>
      <c r="X37" s="19">
        <v>3</v>
      </c>
      <c r="Y37" s="19">
        <v>0</v>
      </c>
      <c r="Z37" s="19">
        <v>3</v>
      </c>
      <c r="AA37" s="19">
        <v>2</v>
      </c>
      <c r="AB37" s="19">
        <v>0</v>
      </c>
      <c r="AC37" s="19">
        <v>1</v>
      </c>
    </row>
    <row r="38" spans="1:29" x14ac:dyDescent="0.25">
      <c r="A38" s="14" t="s">
        <v>21</v>
      </c>
      <c r="B38" s="10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31"/>
      <c r="V38" s="31"/>
      <c r="W38" s="31"/>
      <c r="X38" s="19"/>
      <c r="Y38" s="19"/>
      <c r="Z38" s="19"/>
      <c r="AA38" s="19"/>
      <c r="AB38" s="19"/>
      <c r="AC38" s="19"/>
    </row>
    <row r="39" spans="1:29" ht="26.25" x14ac:dyDescent="0.25">
      <c r="A39" s="15" t="s">
        <v>242</v>
      </c>
      <c r="B39" s="10" t="s">
        <v>243</v>
      </c>
      <c r="C39" s="8">
        <f t="shared" si="0"/>
        <v>5</v>
      </c>
      <c r="D39" s="8">
        <f t="shared" si="1"/>
        <v>0</v>
      </c>
      <c r="E39" s="8">
        <f t="shared" si="2"/>
        <v>5</v>
      </c>
      <c r="F39" s="19">
        <v>0</v>
      </c>
      <c r="G39" s="19">
        <v>0</v>
      </c>
      <c r="H39" s="19">
        <v>0</v>
      </c>
      <c r="I39" s="13">
        <v>0</v>
      </c>
      <c r="J39" s="13">
        <v>0</v>
      </c>
      <c r="K39" s="13">
        <v>0</v>
      </c>
      <c r="L39" s="13">
        <v>1</v>
      </c>
      <c r="M39" s="13">
        <v>0</v>
      </c>
      <c r="N39" s="13">
        <v>1</v>
      </c>
      <c r="O39" s="13">
        <v>0</v>
      </c>
      <c r="P39" s="13">
        <v>0</v>
      </c>
      <c r="Q39" s="13">
        <v>0</v>
      </c>
      <c r="R39" s="13">
        <v>1</v>
      </c>
      <c r="S39" s="13">
        <v>0</v>
      </c>
      <c r="T39" s="13">
        <v>1</v>
      </c>
      <c r="U39" s="31">
        <v>1</v>
      </c>
      <c r="V39" s="31">
        <v>0</v>
      </c>
      <c r="W39" s="31">
        <v>1</v>
      </c>
      <c r="X39" s="19">
        <v>1</v>
      </c>
      <c r="Y39" s="19">
        <v>0</v>
      </c>
      <c r="Z39" s="19">
        <v>1</v>
      </c>
      <c r="AA39" s="19">
        <v>1</v>
      </c>
      <c r="AB39" s="19">
        <v>0</v>
      </c>
      <c r="AC39" s="19">
        <v>1</v>
      </c>
    </row>
    <row r="40" spans="1:29" x14ac:dyDescent="0.25">
      <c r="A40" s="14" t="s">
        <v>31</v>
      </c>
      <c r="B40" s="10" t="s">
        <v>244</v>
      </c>
      <c r="C40" s="8">
        <f t="shared" si="0"/>
        <v>41600</v>
      </c>
      <c r="D40" s="8">
        <f t="shared" si="1"/>
        <v>4615</v>
      </c>
      <c r="E40" s="8">
        <f t="shared" si="2"/>
        <v>36985</v>
      </c>
      <c r="F40" s="22">
        <f>SUM(F32:F39)</f>
        <v>11</v>
      </c>
      <c r="G40" s="19">
        <v>0</v>
      </c>
      <c r="H40" s="22">
        <f t="shared" ref="H40:AC40" si="3">SUM(H32:H39)</f>
        <v>11</v>
      </c>
      <c r="I40" s="24">
        <f t="shared" si="3"/>
        <v>4880</v>
      </c>
      <c r="J40" s="24">
        <f t="shared" si="3"/>
        <v>0</v>
      </c>
      <c r="K40" s="24">
        <f t="shared" si="3"/>
        <v>4880</v>
      </c>
      <c r="L40" s="24">
        <f t="shared" si="3"/>
        <v>625</v>
      </c>
      <c r="M40" s="24">
        <f t="shared" si="3"/>
        <v>0</v>
      </c>
      <c r="N40" s="24">
        <f t="shared" si="3"/>
        <v>625</v>
      </c>
      <c r="O40" s="24">
        <f t="shared" si="3"/>
        <v>26916</v>
      </c>
      <c r="P40" s="24">
        <f t="shared" si="3"/>
        <v>4335</v>
      </c>
      <c r="Q40" s="24">
        <f t="shared" si="3"/>
        <v>22581</v>
      </c>
      <c r="R40" s="24">
        <f t="shared" si="3"/>
        <v>2952</v>
      </c>
      <c r="S40" s="24">
        <f t="shared" si="3"/>
        <v>0</v>
      </c>
      <c r="T40" s="24">
        <f t="shared" si="3"/>
        <v>2952</v>
      </c>
      <c r="U40" s="24">
        <f t="shared" si="3"/>
        <v>4196</v>
      </c>
      <c r="V40" s="24">
        <f t="shared" si="3"/>
        <v>0</v>
      </c>
      <c r="W40" s="24">
        <f t="shared" si="3"/>
        <v>4196</v>
      </c>
      <c r="X40" s="24">
        <f t="shared" si="3"/>
        <v>1738</v>
      </c>
      <c r="Y40" s="24">
        <f t="shared" si="3"/>
        <v>0</v>
      </c>
      <c r="Z40" s="24">
        <f t="shared" si="3"/>
        <v>1738</v>
      </c>
      <c r="AA40" s="24">
        <f t="shared" si="3"/>
        <v>282</v>
      </c>
      <c r="AB40" s="24">
        <f t="shared" si="3"/>
        <v>280</v>
      </c>
      <c r="AC40" s="24">
        <f t="shared" si="3"/>
        <v>2</v>
      </c>
    </row>
  </sheetData>
  <mergeCells count="29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O28:Q28"/>
    <mergeCell ref="O29:O30"/>
    <mergeCell ref="P29:Q29"/>
    <mergeCell ref="R28:T28"/>
    <mergeCell ref="R29:R30"/>
    <mergeCell ref="S29:T29"/>
    <mergeCell ref="AA28:AC28"/>
    <mergeCell ref="AA29:AA30"/>
    <mergeCell ref="AB29:AC29"/>
    <mergeCell ref="U28:W28"/>
    <mergeCell ref="U29:U30"/>
    <mergeCell ref="V29:W29"/>
    <mergeCell ref="X28:Z28"/>
    <mergeCell ref="X29:X30"/>
    <mergeCell ref="Y29:Z29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opLeftCell="B25" workbookViewId="0">
      <pane xSplit="1" ySplit="7" topLeftCell="C32" activePane="bottomRight" state="frozen"/>
      <selection activeCell="B25" sqref="B25"/>
      <selection pane="topRight" activeCell="C25" sqref="C25"/>
      <selection pane="bottomLeft" activeCell="B32" sqref="B32"/>
      <selection pane="bottomRight" activeCell="E32" sqref="E32:E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6" s="2" customFormat="1" x14ac:dyDescent="0.25">
      <c r="A17" s="3" t="s">
        <v>124</v>
      </c>
    </row>
    <row r="18" spans="1:26" s="2" customFormat="1" x14ac:dyDescent="0.25">
      <c r="A18" s="3" t="s">
        <v>126</v>
      </c>
    </row>
    <row r="19" spans="1:26" s="2" customFormat="1" x14ac:dyDescent="0.25">
      <c r="A19" s="3"/>
    </row>
    <row r="20" spans="1:26" s="4" customFormat="1" ht="25.5" x14ac:dyDescent="0.25">
      <c r="A20" s="5" t="s">
        <v>8</v>
      </c>
      <c r="B20" s="5" t="s">
        <v>9</v>
      </c>
      <c r="C20" s="5" t="s">
        <v>10</v>
      </c>
    </row>
    <row r="21" spans="1:26" x14ac:dyDescent="0.25">
      <c r="A21" s="6" t="s">
        <v>11</v>
      </c>
      <c r="B21" s="7" t="s">
        <v>12</v>
      </c>
      <c r="C21" s="7"/>
    </row>
    <row r="22" spans="1:26" x14ac:dyDescent="0.25">
      <c r="A22" s="6" t="s">
        <v>13</v>
      </c>
      <c r="B22" s="7" t="s">
        <v>14</v>
      </c>
      <c r="C22" s="7" t="s">
        <v>125</v>
      </c>
    </row>
    <row r="23" spans="1:26" x14ac:dyDescent="0.25">
      <c r="A23" s="6" t="s">
        <v>15</v>
      </c>
      <c r="B23" s="7" t="s">
        <v>16</v>
      </c>
      <c r="C23" s="7" t="s">
        <v>114</v>
      </c>
    </row>
    <row r="24" spans="1:26" ht="115.5" x14ac:dyDescent="0.25">
      <c r="A24" s="6" t="s">
        <v>17</v>
      </c>
      <c r="B24" s="7" t="s">
        <v>18</v>
      </c>
      <c r="C24" s="7" t="s">
        <v>124</v>
      </c>
    </row>
    <row r="25" spans="1:26" s="2" customFormat="1" x14ac:dyDescent="0.25">
      <c r="A25" s="3"/>
    </row>
    <row r="26" spans="1:26" s="2" customFormat="1" x14ac:dyDescent="0.25">
      <c r="A26" s="3" t="s">
        <v>253</v>
      </c>
    </row>
    <row r="27" spans="1:26" s="2" customFormat="1" x14ac:dyDescent="0.25">
      <c r="A27" s="3" t="s">
        <v>254</v>
      </c>
    </row>
    <row r="28" spans="1:26" s="4" customFormat="1" ht="15" customHeight="1" x14ac:dyDescent="0.25">
      <c r="A28" s="33" t="s">
        <v>8</v>
      </c>
      <c r="B28" s="33" t="s">
        <v>9</v>
      </c>
      <c r="C28" s="36" t="s">
        <v>123</v>
      </c>
      <c r="D28" s="37"/>
      <c r="E28" s="38"/>
      <c r="F28" s="36" t="s">
        <v>122</v>
      </c>
      <c r="G28" s="37"/>
      <c r="H28" s="38"/>
      <c r="I28" s="36" t="s">
        <v>121</v>
      </c>
      <c r="J28" s="37"/>
      <c r="K28" s="38"/>
      <c r="L28" s="36" t="s">
        <v>120</v>
      </c>
      <c r="M28" s="37"/>
      <c r="N28" s="38"/>
      <c r="O28" s="36" t="s">
        <v>255</v>
      </c>
      <c r="P28" s="37"/>
      <c r="Q28" s="38"/>
      <c r="R28" s="36" t="s">
        <v>119</v>
      </c>
      <c r="S28" s="37"/>
      <c r="T28" s="38"/>
      <c r="U28" s="36" t="s">
        <v>118</v>
      </c>
      <c r="V28" s="37"/>
      <c r="W28" s="38"/>
      <c r="X28" s="36" t="s">
        <v>117</v>
      </c>
      <c r="Y28" s="37"/>
      <c r="Z28" s="38"/>
    </row>
    <row r="29" spans="1:26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</row>
    <row r="30" spans="1:26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</row>
    <row r="31" spans="1:26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</row>
    <row r="32" spans="1:26" x14ac:dyDescent="0.25">
      <c r="A32" s="6" t="s">
        <v>235</v>
      </c>
      <c r="B32" s="7" t="s">
        <v>27</v>
      </c>
      <c r="C32" s="8">
        <f>F32+I32+L32+O32+R32+U32+X32</f>
        <v>15571</v>
      </c>
      <c r="D32" s="8">
        <f>G32+J32+M32+P32+S32+V32+Y32</f>
        <v>7120</v>
      </c>
      <c r="E32" s="8">
        <f>H32+K32+N32+Q32+T32+W32+Z32</f>
        <v>8451</v>
      </c>
      <c r="F32" s="8">
        <v>5991</v>
      </c>
      <c r="G32" s="8">
        <v>150</v>
      </c>
      <c r="H32" s="8">
        <v>5841</v>
      </c>
      <c r="I32" s="8">
        <v>47</v>
      </c>
      <c r="J32" s="8">
        <v>0</v>
      </c>
      <c r="K32" s="8">
        <v>47</v>
      </c>
      <c r="L32" s="8">
        <v>3266</v>
      </c>
      <c r="M32" s="8">
        <v>3066</v>
      </c>
      <c r="N32" s="8">
        <v>200</v>
      </c>
      <c r="O32" s="8">
        <v>5663</v>
      </c>
      <c r="P32" s="8">
        <v>3898</v>
      </c>
      <c r="Q32" s="8">
        <v>1765</v>
      </c>
      <c r="R32" s="8">
        <v>25</v>
      </c>
      <c r="S32" s="8">
        <v>0</v>
      </c>
      <c r="T32" s="8">
        <v>25</v>
      </c>
      <c r="U32" s="8">
        <v>489</v>
      </c>
      <c r="V32" s="8">
        <v>6</v>
      </c>
      <c r="W32" s="8">
        <v>483</v>
      </c>
      <c r="X32" s="8">
        <v>90</v>
      </c>
      <c r="Y32" s="8">
        <v>0</v>
      </c>
      <c r="Z32" s="8">
        <v>90</v>
      </c>
    </row>
    <row r="33" spans="1:27" x14ac:dyDescent="0.25">
      <c r="A33" s="6" t="s">
        <v>236</v>
      </c>
      <c r="B33" s="7" t="s">
        <v>28</v>
      </c>
      <c r="C33" s="8">
        <f t="shared" ref="C33:C40" si="0">F33+I33+L33+O33+R33+U33+X33</f>
        <v>7911</v>
      </c>
      <c r="D33" s="8">
        <f t="shared" ref="D33:D40" si="1">G33+J33+M33+P33+S33+V33+Y33</f>
        <v>5177</v>
      </c>
      <c r="E33" s="8">
        <f t="shared" ref="E33:E40" si="2">H33+K33+N33+Q33+T33+W33+Z33</f>
        <v>2734</v>
      </c>
      <c r="F33" s="8">
        <v>1444</v>
      </c>
      <c r="G33" s="8">
        <v>130</v>
      </c>
      <c r="H33" s="8">
        <v>1314</v>
      </c>
      <c r="I33" s="8">
        <v>0</v>
      </c>
      <c r="J33" s="8">
        <v>0</v>
      </c>
      <c r="K33" s="8">
        <v>0</v>
      </c>
      <c r="L33" s="8">
        <v>3095</v>
      </c>
      <c r="M33" s="8">
        <v>3021</v>
      </c>
      <c r="N33" s="8">
        <v>74</v>
      </c>
      <c r="O33" s="8">
        <v>3172</v>
      </c>
      <c r="P33" s="8">
        <v>2020</v>
      </c>
      <c r="Q33" s="8">
        <v>1152</v>
      </c>
      <c r="R33" s="8">
        <v>10</v>
      </c>
      <c r="S33" s="8">
        <v>0</v>
      </c>
      <c r="T33" s="8">
        <v>10</v>
      </c>
      <c r="U33" s="8">
        <v>160</v>
      </c>
      <c r="V33" s="8">
        <v>6</v>
      </c>
      <c r="W33" s="8">
        <v>154</v>
      </c>
      <c r="X33" s="8">
        <v>30</v>
      </c>
      <c r="Y33" s="8">
        <v>0</v>
      </c>
      <c r="Z33" s="8">
        <v>30</v>
      </c>
    </row>
    <row r="34" spans="1:27" x14ac:dyDescent="0.25">
      <c r="A34" s="6" t="s">
        <v>237</v>
      </c>
      <c r="B34" s="7" t="s">
        <v>29</v>
      </c>
      <c r="C34" s="8">
        <f t="shared" si="0"/>
        <v>7659</v>
      </c>
      <c r="D34" s="8">
        <f t="shared" si="1"/>
        <v>1943</v>
      </c>
      <c r="E34" s="8">
        <f t="shared" si="2"/>
        <v>5716</v>
      </c>
      <c r="F34" s="8">
        <v>4546</v>
      </c>
      <c r="G34" s="8">
        <v>20</v>
      </c>
      <c r="H34" s="8">
        <v>4526</v>
      </c>
      <c r="I34" s="8">
        <v>47</v>
      </c>
      <c r="J34" s="8">
        <v>0</v>
      </c>
      <c r="K34" s="8">
        <v>47</v>
      </c>
      <c r="L34" s="8">
        <v>171</v>
      </c>
      <c r="M34" s="8">
        <v>45</v>
      </c>
      <c r="N34" s="8">
        <v>126</v>
      </c>
      <c r="O34" s="8">
        <v>2491</v>
      </c>
      <c r="P34" s="8">
        <v>1878</v>
      </c>
      <c r="Q34" s="8">
        <v>613</v>
      </c>
      <c r="R34" s="8">
        <v>15</v>
      </c>
      <c r="S34" s="8">
        <v>0</v>
      </c>
      <c r="T34" s="8">
        <v>15</v>
      </c>
      <c r="U34" s="8">
        <v>329</v>
      </c>
      <c r="V34" s="8">
        <v>0</v>
      </c>
      <c r="W34" s="8">
        <v>329</v>
      </c>
      <c r="X34" s="8">
        <v>60</v>
      </c>
      <c r="Y34" s="8">
        <v>0</v>
      </c>
      <c r="Z34" s="8">
        <v>60</v>
      </c>
    </row>
    <row r="35" spans="1:27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25"/>
    </row>
    <row r="36" spans="1:27" ht="26.25" x14ac:dyDescent="0.25">
      <c r="A36" s="6" t="s">
        <v>239</v>
      </c>
      <c r="B36" s="16" t="s">
        <v>32</v>
      </c>
      <c r="C36" s="8">
        <f t="shared" si="0"/>
        <v>462</v>
      </c>
      <c r="D36" s="8">
        <f t="shared" si="1"/>
        <v>117</v>
      </c>
      <c r="E36" s="8">
        <f t="shared" si="2"/>
        <v>345</v>
      </c>
      <c r="F36" s="11">
        <v>273</v>
      </c>
      <c r="G36" s="11">
        <v>1</v>
      </c>
      <c r="H36" s="11">
        <v>272</v>
      </c>
      <c r="I36" s="11">
        <v>3</v>
      </c>
      <c r="J36" s="11">
        <v>0</v>
      </c>
      <c r="K36" s="11">
        <v>3</v>
      </c>
      <c r="L36" s="11">
        <v>11</v>
      </c>
      <c r="M36" s="11">
        <v>3</v>
      </c>
      <c r="N36" s="11">
        <v>8</v>
      </c>
      <c r="O36" s="11">
        <v>150</v>
      </c>
      <c r="P36" s="11">
        <v>113</v>
      </c>
      <c r="Q36" s="11">
        <v>37</v>
      </c>
      <c r="R36" s="11">
        <v>1</v>
      </c>
      <c r="S36" s="11">
        <v>0</v>
      </c>
      <c r="T36" s="11">
        <v>1</v>
      </c>
      <c r="U36" s="11">
        <v>20</v>
      </c>
      <c r="V36" s="11">
        <v>0</v>
      </c>
      <c r="W36" s="11">
        <v>20</v>
      </c>
      <c r="X36" s="11">
        <v>4</v>
      </c>
      <c r="Y36" s="11">
        <v>0</v>
      </c>
      <c r="Z36" s="11">
        <v>4</v>
      </c>
    </row>
    <row r="37" spans="1:27" s="2" customFormat="1" ht="39" x14ac:dyDescent="0.25">
      <c r="A37" s="14" t="s">
        <v>240</v>
      </c>
      <c r="B37" s="10" t="s">
        <v>241</v>
      </c>
      <c r="C37" s="8">
        <f t="shared" si="0"/>
        <v>40</v>
      </c>
      <c r="D37" s="8">
        <f t="shared" si="1"/>
        <v>6</v>
      </c>
      <c r="E37" s="8">
        <f t="shared" si="2"/>
        <v>34</v>
      </c>
      <c r="F37" s="19">
        <v>4</v>
      </c>
      <c r="G37" s="19">
        <v>1</v>
      </c>
      <c r="H37" s="19">
        <v>3</v>
      </c>
      <c r="I37" s="19">
        <v>4</v>
      </c>
      <c r="J37" s="19">
        <v>0</v>
      </c>
      <c r="K37" s="19">
        <v>4</v>
      </c>
      <c r="L37" s="19">
        <v>6</v>
      </c>
      <c r="M37" s="19">
        <v>2</v>
      </c>
      <c r="N37" s="19">
        <v>4</v>
      </c>
      <c r="O37" s="19">
        <v>16</v>
      </c>
      <c r="P37" s="19">
        <v>2</v>
      </c>
      <c r="Q37" s="19">
        <v>14</v>
      </c>
      <c r="R37" s="19">
        <v>2</v>
      </c>
      <c r="S37" s="19">
        <v>0</v>
      </c>
      <c r="T37" s="19">
        <v>2</v>
      </c>
      <c r="U37" s="19">
        <v>6</v>
      </c>
      <c r="V37" s="19">
        <v>1</v>
      </c>
      <c r="W37" s="19">
        <v>5</v>
      </c>
      <c r="X37" s="19">
        <v>2</v>
      </c>
      <c r="Y37" s="19">
        <v>0</v>
      </c>
      <c r="Z37" s="19">
        <v>2</v>
      </c>
    </row>
    <row r="38" spans="1:27" x14ac:dyDescent="0.25">
      <c r="A38" s="14" t="s">
        <v>21</v>
      </c>
      <c r="B38" s="10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7" ht="26.25" x14ac:dyDescent="0.25">
      <c r="A39" s="15" t="s">
        <v>242</v>
      </c>
      <c r="B39" s="10" t="s">
        <v>243</v>
      </c>
      <c r="C39" s="8">
        <f t="shared" si="0"/>
        <v>2</v>
      </c>
      <c r="D39" s="8">
        <f t="shared" si="1"/>
        <v>0</v>
      </c>
      <c r="E39" s="8">
        <f t="shared" si="2"/>
        <v>2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2</v>
      </c>
      <c r="P39" s="19">
        <v>0</v>
      </c>
      <c r="Q39" s="19">
        <v>2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</row>
    <row r="40" spans="1:27" x14ac:dyDescent="0.25">
      <c r="A40" s="14" t="s">
        <v>31</v>
      </c>
      <c r="B40" s="10" t="s">
        <v>244</v>
      </c>
      <c r="C40" s="8">
        <f t="shared" si="0"/>
        <v>31645</v>
      </c>
      <c r="D40" s="8">
        <f t="shared" si="1"/>
        <v>14363</v>
      </c>
      <c r="E40" s="8">
        <f t="shared" si="2"/>
        <v>17282</v>
      </c>
      <c r="F40" s="22">
        <f t="shared" ref="F40:Z40" si="3">SUM(F32:F39)</f>
        <v>12258</v>
      </c>
      <c r="G40" s="22">
        <f t="shared" si="3"/>
        <v>302</v>
      </c>
      <c r="H40" s="22">
        <f t="shared" si="3"/>
        <v>11956</v>
      </c>
      <c r="I40" s="22">
        <f t="shared" si="3"/>
        <v>101</v>
      </c>
      <c r="J40" s="22">
        <f t="shared" si="3"/>
        <v>0</v>
      </c>
      <c r="K40" s="22">
        <f t="shared" si="3"/>
        <v>101</v>
      </c>
      <c r="L40" s="22">
        <f t="shared" si="3"/>
        <v>6549</v>
      </c>
      <c r="M40" s="22">
        <f t="shared" si="3"/>
        <v>6137</v>
      </c>
      <c r="N40" s="22">
        <f t="shared" si="3"/>
        <v>412</v>
      </c>
      <c r="O40" s="22">
        <f t="shared" si="3"/>
        <v>11494</v>
      </c>
      <c r="P40" s="22">
        <f t="shared" si="3"/>
        <v>7911</v>
      </c>
      <c r="Q40" s="22">
        <f t="shared" si="3"/>
        <v>3583</v>
      </c>
      <c r="R40" s="22">
        <f t="shared" si="3"/>
        <v>53</v>
      </c>
      <c r="S40" s="22">
        <f t="shared" si="3"/>
        <v>0</v>
      </c>
      <c r="T40" s="22">
        <f t="shared" si="3"/>
        <v>53</v>
      </c>
      <c r="U40" s="22">
        <f t="shared" si="3"/>
        <v>1004</v>
      </c>
      <c r="V40" s="22">
        <f t="shared" si="3"/>
        <v>13</v>
      </c>
      <c r="W40" s="22">
        <f t="shared" si="3"/>
        <v>991</v>
      </c>
      <c r="X40" s="22">
        <f t="shared" si="3"/>
        <v>186</v>
      </c>
      <c r="Y40" s="22">
        <f t="shared" si="3"/>
        <v>0</v>
      </c>
      <c r="Z40" s="22">
        <f t="shared" si="3"/>
        <v>186</v>
      </c>
    </row>
  </sheetData>
  <mergeCells count="26">
    <mergeCell ref="A28:A30"/>
    <mergeCell ref="B28:B30"/>
    <mergeCell ref="C28:E28"/>
    <mergeCell ref="C29:C30"/>
    <mergeCell ref="D29:E29"/>
    <mergeCell ref="O28:Q28"/>
    <mergeCell ref="O29:O30"/>
    <mergeCell ref="P29:Q29"/>
    <mergeCell ref="I28:K28"/>
    <mergeCell ref="I29:I30"/>
    <mergeCell ref="X28:Z28"/>
    <mergeCell ref="X29:X30"/>
    <mergeCell ref="Y29:Z29"/>
    <mergeCell ref="F28:H28"/>
    <mergeCell ref="F29:F30"/>
    <mergeCell ref="G29:H29"/>
    <mergeCell ref="U28:W28"/>
    <mergeCell ref="U29:U30"/>
    <mergeCell ref="V29:W29"/>
    <mergeCell ref="J29:K29"/>
    <mergeCell ref="R28:T28"/>
    <mergeCell ref="R29:R30"/>
    <mergeCell ref="S29:T29"/>
    <mergeCell ref="L28:N28"/>
    <mergeCell ref="L29:L30"/>
    <mergeCell ref="M29:N29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г. Кызыл</vt:lpstr>
      <vt:lpstr>Чеди-Хольский</vt:lpstr>
      <vt:lpstr>Каа-Хемский</vt:lpstr>
      <vt:lpstr>Кызылский</vt:lpstr>
      <vt:lpstr>Пий-Хемский</vt:lpstr>
      <vt:lpstr>Тере-Хольский</vt:lpstr>
      <vt:lpstr>Тоджинский</vt:lpstr>
      <vt:lpstr>Тандинский</vt:lpstr>
      <vt:lpstr>Тес-Хемский</vt:lpstr>
      <vt:lpstr>Улуг-Хемский</vt:lpstr>
      <vt:lpstr>Чаа-Хольский</vt:lpstr>
      <vt:lpstr>Эрзинский</vt:lpstr>
      <vt:lpstr>Бай-Тайгинский</vt:lpstr>
      <vt:lpstr>Барун-Хемчикский</vt:lpstr>
      <vt:lpstr>Дзун-Хемчикский</vt:lpstr>
      <vt:lpstr>Монгун-Тайгинский</vt:lpstr>
      <vt:lpstr>Овюрский</vt:lpstr>
      <vt:lpstr>Сут-Хольский</vt:lpstr>
      <vt:lpstr>г. Ак-Довурак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Чамзырай Чойган Ак-оолович</dc:creator>
  <cp:lastModifiedBy>Баир Алдын-Чечек Бичишовна</cp:lastModifiedBy>
  <dcterms:created xsi:type="dcterms:W3CDTF">2017-05-17T09:54:15Z</dcterms:created>
  <dcterms:modified xsi:type="dcterms:W3CDTF">2017-06-16T02:51:39Z</dcterms:modified>
</cp:coreProperties>
</file>